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760" activeTab="4"/>
  </bookViews>
  <sheets>
    <sheet name="Ратно №1" sheetId="1" r:id="rId1"/>
    <sheet name="Ратно №2" sheetId="2" r:id="rId2"/>
    <sheet name="Залухово" sheetId="3" r:id="rId3"/>
    <sheet name="Велимче" sheetId="4" r:id="rId4"/>
    <sheet name="Датинь" sheetId="5" r:id="rId5"/>
    <sheet name="Доманово" sheetId="6" r:id="rId6"/>
    <sheet name="Височно" sheetId="7" r:id="rId7"/>
    <sheet name="Межисить" sheetId="8" r:id="rId8"/>
    <sheet name="Поступель" sheetId="9" r:id="rId9"/>
    <sheet name="Зоряне" sheetId="10" r:id="rId10"/>
    <sheet name="Краска" sheetId="11" r:id="rId11"/>
    <sheet name="Якуші" sheetId="12" r:id="rId12"/>
    <sheet name="Щ-Воля" sheetId="13" r:id="rId13"/>
    <sheet name="П-Річицькі" sheetId="14" r:id="rId14"/>
    <sheet name="Підгір'я" sheetId="15" r:id="rId15"/>
    <sheet name="Річиця" sheetId="16" r:id="rId16"/>
  </sheets>
  <definedNames/>
  <calcPr fullCalcOnLoad="1"/>
</workbook>
</file>

<file path=xl/sharedStrings.xml><?xml version="1.0" encoding="utf-8"?>
<sst xmlns="http://schemas.openxmlformats.org/spreadsheetml/2006/main" count="1167" uniqueCount="149">
  <si>
    <t>КЕКВ</t>
  </si>
  <si>
    <t>№ накладної, акта</t>
  </si>
  <si>
    <t>Дата</t>
  </si>
  <si>
    <t>Сума</t>
  </si>
  <si>
    <t>Примітка</t>
  </si>
  <si>
    <t>П-ць Глушневський В.П.</t>
  </si>
  <si>
    <t>канцтовари</t>
  </si>
  <si>
    <t>ПП Денисюк Р.А.</t>
  </si>
  <si>
    <t>миючі засоби</t>
  </si>
  <si>
    <t>послуги охорони</t>
  </si>
  <si>
    <t>Ратнівське ВУЖКГ</t>
  </si>
  <si>
    <t>Загальний фонд місцевого бюджету</t>
  </si>
  <si>
    <t>ВОМС/склад</t>
  </si>
  <si>
    <t>дизпаливо, бензин</t>
  </si>
  <si>
    <t>видатки на відрядження</t>
  </si>
  <si>
    <t>оплата відряджень</t>
  </si>
  <si>
    <t>ПрАт "Волиньобленерго"</t>
  </si>
  <si>
    <t>активна електроенергія</t>
  </si>
  <si>
    <t>ПАТ "Укртелеком"</t>
  </si>
  <si>
    <t>послуги з надання зв'язку та інтернету</t>
  </si>
  <si>
    <t>Плата за послуги бюджетних установ місцевого бюджету</t>
  </si>
  <si>
    <t>Інші кошти спеціального фонду місцевого бюджету</t>
  </si>
  <si>
    <t>Заробітна плата</t>
  </si>
  <si>
    <t>Нарахування на оплату праці</t>
  </si>
  <si>
    <t>освітня субвенція</t>
  </si>
  <si>
    <t>місцевий бюджет</t>
  </si>
  <si>
    <t>назва організації, установи</t>
  </si>
  <si>
    <t>Всього</t>
  </si>
  <si>
    <t xml:space="preserve">Всього по бюджетах </t>
  </si>
  <si>
    <t>ПП Дідицький Р.А</t>
  </si>
  <si>
    <t>ПП Лук'янюк В.М.</t>
  </si>
  <si>
    <t>ПП Ліпич Л.М.</t>
  </si>
  <si>
    <t>ПП Шум Т.Р.</t>
  </si>
  <si>
    <t>ПП Корпач О.М.</t>
  </si>
  <si>
    <t>ПП Савчук Т.А.</t>
  </si>
  <si>
    <t>ПП Косенко М.М.</t>
  </si>
  <si>
    <t>м'ясо свинини, сир кисломолочний</t>
  </si>
  <si>
    <t>молоко</t>
  </si>
  <si>
    <t>крупи, борошно</t>
  </si>
  <si>
    <t>масло</t>
  </si>
  <si>
    <t>хліб</t>
  </si>
  <si>
    <t xml:space="preserve"> філе куряче,цукор</t>
  </si>
  <si>
    <t>жовтень 2017</t>
  </si>
  <si>
    <t xml:space="preserve">Батьківська плата </t>
  </si>
  <si>
    <t>риба Хек</t>
  </si>
  <si>
    <t xml:space="preserve"> акти закупу</t>
  </si>
  <si>
    <t>Управління поліції охорони у Волинській обл</t>
  </si>
  <si>
    <t>торфобрикет</t>
  </si>
  <si>
    <t>Всього по бюджетах</t>
  </si>
  <si>
    <t>ПАТ "Волиньгаз"</t>
  </si>
  <si>
    <t xml:space="preserve">послуги з надання зв'язку </t>
  </si>
  <si>
    <t xml:space="preserve">Лікарняні з тимчасової непрацездатності ФСС </t>
  </si>
  <si>
    <t>акт закупу</t>
  </si>
  <si>
    <t>ФОП Харкевич С.О.</t>
  </si>
  <si>
    <t>СПД Пась В.М.</t>
  </si>
  <si>
    <t>будівельні матеріали</t>
  </si>
  <si>
    <t>за технічне обслуговувааня газопроводів</t>
  </si>
  <si>
    <t>ПП Філіпчук Р.І.</t>
  </si>
  <si>
    <t>Нікончук М.Н</t>
  </si>
  <si>
    <t>П-ць Пірожик М.І..</t>
  </si>
  <si>
    <t>запчастини до мікрофона</t>
  </si>
  <si>
    <t>заміна тонера, термоплівки</t>
  </si>
  <si>
    <t>ЦПЗ №3 ВД ПАТ Укрпошта</t>
  </si>
  <si>
    <t>за передплату</t>
  </si>
  <si>
    <t>ПП Коротинський В.К.</t>
  </si>
  <si>
    <t>м'ясо свинини, продукти харчування</t>
  </si>
  <si>
    <t>сир кисломолочний</t>
  </si>
  <si>
    <t xml:space="preserve"> сир кисломолочний</t>
  </si>
  <si>
    <t>цукор</t>
  </si>
  <si>
    <t>буряк, капуста, цибуля</t>
  </si>
  <si>
    <t>овочі</t>
  </si>
  <si>
    <t>листопад 2017 2017</t>
  </si>
  <si>
    <t>ковб.вироби</t>
  </si>
  <si>
    <t>ПП Максим'як С.В.</t>
  </si>
  <si>
    <t>П-ць Лук'янчук М.І.</t>
  </si>
  <si>
    <t>грудень 2017</t>
  </si>
  <si>
    <t>госп товари</t>
  </si>
  <si>
    <t>Сушильна машина,холодильник,мороз.камера</t>
  </si>
  <si>
    <t>Пилосо, м'ясорубка</t>
  </si>
  <si>
    <t>ПП Довіра</t>
  </si>
  <si>
    <t>меблі</t>
  </si>
  <si>
    <t>П-ць Бондар І,П.</t>
  </si>
  <si>
    <t>буд.матеріали</t>
  </si>
  <si>
    <t>електросушка</t>
  </si>
  <si>
    <t>стіл виробничий</t>
  </si>
  <si>
    <t>ПП Луцюк А.М.</t>
  </si>
  <si>
    <t>госп.товари</t>
  </si>
  <si>
    <t>ФОП Бондар І.П.</t>
  </si>
  <si>
    <t>П-ць Панасюк С.М.</t>
  </si>
  <si>
    <t>грудень 2015</t>
  </si>
  <si>
    <t>П-ць Шишло С.А.</t>
  </si>
  <si>
    <t>ФОП Омельченко О.А.</t>
  </si>
  <si>
    <t>масло дизельне</t>
  </si>
  <si>
    <t>П-ць Пачка А.М</t>
  </si>
  <si>
    <t>П-ць Сільчук В.В.</t>
  </si>
  <si>
    <t>запчастини</t>
  </si>
  <si>
    <t xml:space="preserve">бланки </t>
  </si>
  <si>
    <t>ПП Глушневський В.П.</t>
  </si>
  <si>
    <t>канц.товари</t>
  </si>
  <si>
    <t>9609.78</t>
  </si>
  <si>
    <t>грудень</t>
  </si>
  <si>
    <t>3463.92</t>
  </si>
  <si>
    <t>3201.24</t>
  </si>
  <si>
    <t>973.1</t>
  </si>
  <si>
    <t>4263.20</t>
  </si>
  <si>
    <t>2330.80</t>
  </si>
  <si>
    <t>1670.15</t>
  </si>
  <si>
    <t>1428.74</t>
  </si>
  <si>
    <t>1935.63</t>
  </si>
  <si>
    <t>412.2</t>
  </si>
  <si>
    <t>664.43</t>
  </si>
  <si>
    <t>1989.45</t>
  </si>
  <si>
    <t>за водопостачання ьа водовідведення</t>
  </si>
  <si>
    <t>за водопостачання та водовідведення</t>
  </si>
  <si>
    <t>за вивіз та захоронення ТВП</t>
  </si>
  <si>
    <t>П-ць Ятчук К.І.</t>
  </si>
  <si>
    <t>рушники, постільна білизна</t>
  </si>
  <si>
    <t>П-ць Луцюк А.М.</t>
  </si>
  <si>
    <t>П-ць Деркач К. С</t>
  </si>
  <si>
    <t>стільці</t>
  </si>
  <si>
    <t>2210 П-ць Ферчук В.В.</t>
  </si>
  <si>
    <t>ПП Романник В.І.</t>
  </si>
  <si>
    <t>посуд</t>
  </si>
  <si>
    <t>Пць Ферчук В.В.</t>
  </si>
  <si>
    <t>ДП Ратнеагроліс</t>
  </si>
  <si>
    <t>дрова</t>
  </si>
  <si>
    <t>ДП Волиньторф</t>
  </si>
  <si>
    <t>Укрзахід Стілекс</t>
  </si>
  <si>
    <t>вугілля</t>
  </si>
  <si>
    <t>ТОВ Волинь Калвіс</t>
  </si>
  <si>
    <t>поточний ремонт системи опалення</t>
  </si>
  <si>
    <t>заміна тонера, термопічкт</t>
  </si>
  <si>
    <t>ПП Волиньексперт</t>
  </si>
  <si>
    <t>проведення техн.інвентаризації</t>
  </si>
  <si>
    <t xml:space="preserve">          </t>
  </si>
  <si>
    <t>листопад 2017</t>
  </si>
  <si>
    <t>ТзОВ Компанія Європейський парк</t>
  </si>
  <si>
    <t>будівництво дитячого майданчика</t>
  </si>
  <si>
    <t>П-ць Лук'янчук М.І</t>
  </si>
  <si>
    <t>ППГеч Т.С.</t>
  </si>
  <si>
    <t>П-ць Півень М.О.</t>
  </si>
  <si>
    <t>дрель, перфоратор,шуруповерт</t>
  </si>
  <si>
    <t>стінка</t>
  </si>
  <si>
    <t>ноутбук</t>
  </si>
  <si>
    <t>ПП Жуковська М.М.</t>
  </si>
  <si>
    <t>проектор</t>
  </si>
  <si>
    <t>П-ць Жуковський В.М.</t>
  </si>
  <si>
    <t>ТзОВ Волинькоопроект</t>
  </si>
  <si>
    <t>проектно-кошторисна документація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</si>
</sst>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0" xfId="0" applyAlignment="1">
      <alignment wrapText="1" shrinkToFit="1"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 shrinkToFi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14" fontId="1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 shrinkToFit="1"/>
    </xf>
    <xf numFmtId="0" fontId="0" fillId="34" borderId="13" xfId="0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4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14" fontId="0" fillId="37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14" fontId="0" fillId="38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2" xfId="0" applyFill="1" applyBorder="1" applyAlignment="1">
      <alignment wrapText="1"/>
    </xf>
    <xf numFmtId="2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wrapText="1"/>
    </xf>
    <xf numFmtId="14" fontId="0" fillId="40" borderId="10" xfId="0" applyNumberFormat="1" applyFill="1" applyBorder="1" applyAlignment="1">
      <alignment/>
    </xf>
    <xf numFmtId="2" fontId="0" fillId="4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2" fontId="0" fillId="41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2" borderId="10" xfId="0" applyFont="1" applyFill="1" applyBorder="1" applyAlignment="1">
      <alignment wrapText="1"/>
    </xf>
    <xf numFmtId="14" fontId="0" fillId="42" borderId="10" xfId="0" applyNumberFormat="1" applyFont="1" applyFill="1" applyBorder="1" applyAlignment="1">
      <alignment/>
    </xf>
    <xf numFmtId="2" fontId="0" fillId="42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7" borderId="11" xfId="0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40" borderId="10" xfId="0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0" borderId="0" xfId="0" applyFill="1" applyAlignment="1">
      <alignment wrapText="1" shrinkToFi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22">
      <selection activeCell="E40" sqref="E40"/>
    </sheetView>
  </sheetViews>
  <sheetFormatPr defaultColWidth="9.00390625" defaultRowHeight="12.75"/>
  <cols>
    <col min="1" max="1" width="6.375" style="0" customWidth="1"/>
    <col min="2" max="2" width="24.875" style="11" bestFit="1" customWidth="1"/>
    <col min="3" max="3" width="7.625" style="0" customWidth="1"/>
    <col min="4" max="4" width="12.875" style="0" customWidth="1"/>
    <col min="5" max="5" width="10.625" style="7" bestFit="1" customWidth="1"/>
    <col min="6" max="6" width="24.875" style="11" customWidth="1"/>
    <col min="7" max="7" width="9.125" style="77" customWidth="1"/>
  </cols>
  <sheetData>
    <row r="1" spans="1:6" ht="12.75">
      <c r="A1" s="12" t="s">
        <v>11</v>
      </c>
      <c r="B1" s="9"/>
      <c r="C1" s="8"/>
      <c r="D1" s="8"/>
      <c r="E1" s="79"/>
      <c r="F1" s="9"/>
    </row>
    <row r="2" spans="1:7" s="3" customFormat="1" ht="46.5" customHeight="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  <c r="G2" s="82"/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742804.72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158614.74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v>108241.07</v>
      </c>
      <c r="F5" s="32" t="s">
        <v>25</v>
      </c>
    </row>
    <row r="6" spans="1:6" ht="31.5">
      <c r="A6" s="27">
        <v>2120</v>
      </c>
      <c r="B6" s="28" t="s">
        <v>23</v>
      </c>
      <c r="C6" s="29"/>
      <c r="D6" s="30" t="s">
        <v>75</v>
      </c>
      <c r="E6" s="31">
        <v>23730.16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>
        <v>1378.14</v>
      </c>
      <c r="F7" s="32"/>
    </row>
    <row r="8" spans="1:6" ht="12.75">
      <c r="A8" s="34" t="s">
        <v>120</v>
      </c>
      <c r="B8" s="35"/>
      <c r="C8" s="34"/>
      <c r="D8" s="36" t="s">
        <v>75</v>
      </c>
      <c r="E8" s="37">
        <v>13320</v>
      </c>
      <c r="F8" s="35" t="s">
        <v>80</v>
      </c>
    </row>
    <row r="9" spans="1:6" ht="12.75">
      <c r="A9" s="34">
        <v>2210</v>
      </c>
      <c r="B9" s="35" t="s">
        <v>121</v>
      </c>
      <c r="C9" s="34"/>
      <c r="D9" s="36" t="s">
        <v>75</v>
      </c>
      <c r="E9" s="37">
        <v>2560</v>
      </c>
      <c r="F9" s="35" t="s">
        <v>122</v>
      </c>
    </row>
    <row r="10" spans="1:6" ht="12.75">
      <c r="A10" s="34">
        <v>2210</v>
      </c>
      <c r="B10" s="35" t="s">
        <v>12</v>
      </c>
      <c r="C10" s="34"/>
      <c r="D10" s="36" t="s">
        <v>75</v>
      </c>
      <c r="E10" s="37">
        <f>250+375+500</f>
        <v>1125</v>
      </c>
      <c r="F10" s="35" t="s">
        <v>13</v>
      </c>
    </row>
    <row r="11" spans="1:6" ht="12.75">
      <c r="A11" s="34"/>
      <c r="B11" s="35"/>
      <c r="C11" s="34"/>
      <c r="D11" s="36"/>
      <c r="E11" s="37"/>
      <c r="F11" s="35"/>
    </row>
    <row r="12" spans="1:6" ht="12.75">
      <c r="A12" s="34"/>
      <c r="B12" s="35"/>
      <c r="C12" s="34"/>
      <c r="D12" s="36"/>
      <c r="E12" s="37"/>
      <c r="F12" s="35"/>
    </row>
    <row r="13" spans="1:6" ht="12.75">
      <c r="A13" s="34"/>
      <c r="B13" s="35"/>
      <c r="C13" s="34"/>
      <c r="D13" s="36"/>
      <c r="E13" s="37"/>
      <c r="F13" s="35"/>
    </row>
    <row r="14" spans="1:6" ht="12.75">
      <c r="A14" s="34"/>
      <c r="B14" s="35"/>
      <c r="C14" s="34"/>
      <c r="D14" s="36"/>
      <c r="E14" s="37"/>
      <c r="F14" s="35"/>
    </row>
    <row r="15" spans="1:6" ht="12.75">
      <c r="A15" s="34"/>
      <c r="B15" s="35"/>
      <c r="C15" s="34"/>
      <c r="D15" s="36"/>
      <c r="E15" s="37"/>
      <c r="F15" s="35"/>
    </row>
    <row r="16" spans="1:6" ht="12.75">
      <c r="A16" s="34"/>
      <c r="B16" s="35"/>
      <c r="C16" s="34"/>
      <c r="D16" s="36"/>
      <c r="E16" s="37"/>
      <c r="F16" s="35"/>
    </row>
    <row r="17" spans="1:6" ht="12.75">
      <c r="A17" s="34"/>
      <c r="B17" s="35"/>
      <c r="C17" s="34"/>
      <c r="D17" s="36"/>
      <c r="E17" s="37"/>
      <c r="F17" s="35"/>
    </row>
    <row r="18" spans="1:6" ht="12.75">
      <c r="A18" s="34"/>
      <c r="B18" s="35"/>
      <c r="C18" s="34"/>
      <c r="D18" s="36"/>
      <c r="E18" s="37"/>
      <c r="F18" s="35"/>
    </row>
    <row r="19" spans="1:6" ht="12.75">
      <c r="A19" s="34"/>
      <c r="B19" s="75"/>
      <c r="C19" s="34"/>
      <c r="D19" s="36"/>
      <c r="E19" s="37"/>
      <c r="F19" s="35"/>
    </row>
    <row r="20" spans="1:6" ht="25.5">
      <c r="A20" s="38">
        <v>2272</v>
      </c>
      <c r="B20" s="39" t="s">
        <v>10</v>
      </c>
      <c r="D20" s="40" t="s">
        <v>75</v>
      </c>
      <c r="E20" s="41">
        <f>1762.18+2456.88+3846.29</f>
        <v>8065.35</v>
      </c>
      <c r="F20" s="39" t="s">
        <v>112</v>
      </c>
    </row>
    <row r="21" spans="1:6" ht="12.75">
      <c r="A21" s="42">
        <v>2273</v>
      </c>
      <c r="B21" s="43" t="s">
        <v>16</v>
      </c>
      <c r="C21" s="38"/>
      <c r="D21" s="44" t="s">
        <v>75</v>
      </c>
      <c r="E21" s="45">
        <f>17040.85+7793.74</f>
        <v>24834.589999999997</v>
      </c>
      <c r="F21" s="43" t="s">
        <v>17</v>
      </c>
    </row>
    <row r="22" spans="1:6" ht="12.75">
      <c r="A22" s="42">
        <v>2275</v>
      </c>
      <c r="B22" s="43" t="s">
        <v>124</v>
      </c>
      <c r="C22" s="42"/>
      <c r="D22" s="44" t="s">
        <v>75</v>
      </c>
      <c r="E22" s="45">
        <f>6381.25+5342.44+3186.38</f>
        <v>14910.07</v>
      </c>
      <c r="F22" s="43" t="s">
        <v>125</v>
      </c>
    </row>
    <row r="23" spans="1:6" ht="12.75">
      <c r="A23" s="42">
        <v>2275</v>
      </c>
      <c r="B23" s="43" t="s">
        <v>127</v>
      </c>
      <c r="C23" s="42"/>
      <c r="D23" s="44" t="s">
        <v>75</v>
      </c>
      <c r="E23" s="45">
        <v>99000</v>
      </c>
      <c r="F23" s="43" t="s">
        <v>128</v>
      </c>
    </row>
    <row r="24" spans="1:6" ht="25.5">
      <c r="A24" s="46">
        <v>2240</v>
      </c>
      <c r="B24" s="47" t="s">
        <v>46</v>
      </c>
      <c r="C24" s="46"/>
      <c r="D24" s="48" t="s">
        <v>75</v>
      </c>
      <c r="E24" s="49">
        <v>949</v>
      </c>
      <c r="F24" s="47" t="s">
        <v>9</v>
      </c>
    </row>
    <row r="25" spans="1:6" ht="12.75">
      <c r="A25" s="46">
        <v>2240</v>
      </c>
      <c r="B25" s="47" t="s">
        <v>57</v>
      </c>
      <c r="C25" s="46"/>
      <c r="D25" s="48" t="s">
        <v>75</v>
      </c>
      <c r="E25" s="49">
        <v>2000</v>
      </c>
      <c r="F25" s="47" t="s">
        <v>131</v>
      </c>
    </row>
    <row r="26" spans="1:7" ht="25.5">
      <c r="A26" s="46">
        <v>2240</v>
      </c>
      <c r="B26" s="81" t="s">
        <v>10</v>
      </c>
      <c r="C26" s="47"/>
      <c r="D26" s="48" t="s">
        <v>75</v>
      </c>
      <c r="E26" s="49">
        <f>1913.54+765</f>
        <v>2678.54</v>
      </c>
      <c r="F26" s="47" t="s">
        <v>114</v>
      </c>
      <c r="G26" s="66"/>
    </row>
    <row r="27" spans="1:6" ht="25.5">
      <c r="A27" s="46">
        <v>2240</v>
      </c>
      <c r="B27" s="47" t="s">
        <v>18</v>
      </c>
      <c r="C27" s="46"/>
      <c r="D27" s="48" t="s">
        <v>75</v>
      </c>
      <c r="E27" s="49">
        <v>712.44</v>
      </c>
      <c r="F27" s="47" t="s">
        <v>19</v>
      </c>
    </row>
    <row r="28" spans="1:6" ht="12.75">
      <c r="A28" s="50">
        <v>2250</v>
      </c>
      <c r="B28" s="51" t="s">
        <v>14</v>
      </c>
      <c r="C28" s="50"/>
      <c r="D28" s="50" t="s">
        <v>75</v>
      </c>
      <c r="E28" s="52" t="s">
        <v>104</v>
      </c>
      <c r="F28" s="53" t="s">
        <v>15</v>
      </c>
    </row>
    <row r="29" spans="1:6" ht="12.75">
      <c r="A29" s="22">
        <v>2230</v>
      </c>
      <c r="B29" s="23" t="s">
        <v>29</v>
      </c>
      <c r="C29" s="24"/>
      <c r="D29" s="24"/>
      <c r="E29" s="25"/>
      <c r="F29" s="23" t="s">
        <v>68</v>
      </c>
    </row>
    <row r="30" spans="1:6" ht="12.75">
      <c r="A30" s="22">
        <v>2230</v>
      </c>
      <c r="B30" s="23" t="s">
        <v>30</v>
      </c>
      <c r="C30" s="24"/>
      <c r="D30" s="24"/>
      <c r="E30" s="25"/>
      <c r="F30" s="23" t="s">
        <v>44</v>
      </c>
    </row>
    <row r="31" spans="1:6" ht="12.75">
      <c r="A31" s="22">
        <v>2230</v>
      </c>
      <c r="B31" s="23" t="s">
        <v>31</v>
      </c>
      <c r="C31" s="24"/>
      <c r="D31" s="24"/>
      <c r="E31" s="25"/>
      <c r="F31" s="26" t="s">
        <v>66</v>
      </c>
    </row>
    <row r="32" spans="1:6" ht="12.75">
      <c r="A32" s="22">
        <v>2230</v>
      </c>
      <c r="B32" s="23" t="s">
        <v>32</v>
      </c>
      <c r="C32" s="24"/>
      <c r="D32" s="24"/>
      <c r="E32" s="25"/>
      <c r="F32" s="23" t="s">
        <v>37</v>
      </c>
    </row>
    <row r="33" spans="1:6" ht="12.75">
      <c r="A33" s="22">
        <v>2230</v>
      </c>
      <c r="B33" s="23" t="s">
        <v>33</v>
      </c>
      <c r="C33" s="24"/>
      <c r="D33" s="24"/>
      <c r="E33" s="25"/>
      <c r="F33" s="23" t="s">
        <v>38</v>
      </c>
    </row>
    <row r="34" spans="1:6" ht="12.75">
      <c r="A34" s="22">
        <v>2230</v>
      </c>
      <c r="B34" s="23" t="s">
        <v>34</v>
      </c>
      <c r="C34" s="24"/>
      <c r="D34" s="24"/>
      <c r="E34" s="25"/>
      <c r="F34" s="23" t="s">
        <v>39</v>
      </c>
    </row>
    <row r="35" spans="1:6" ht="12.75">
      <c r="A35" s="22">
        <v>2230</v>
      </c>
      <c r="B35" s="23" t="s">
        <v>35</v>
      </c>
      <c r="C35" s="24"/>
      <c r="D35" s="24"/>
      <c r="E35" s="25"/>
      <c r="F35" s="23" t="s">
        <v>40</v>
      </c>
    </row>
    <row r="36" spans="1:7" s="16" customFormat="1" ht="12.75">
      <c r="A36" s="17"/>
      <c r="B36" s="14" t="s">
        <v>27</v>
      </c>
      <c r="C36" s="13"/>
      <c r="D36" s="13"/>
      <c r="E36" s="15">
        <f>SUM(E3:E35)</f>
        <v>1204923.8200000003</v>
      </c>
      <c r="F36" s="14"/>
      <c r="G36" s="83"/>
    </row>
    <row r="37" spans="1:7" s="16" customFormat="1" ht="12.75">
      <c r="A37" s="17" t="s">
        <v>20</v>
      </c>
      <c r="B37" s="18"/>
      <c r="C37" s="13"/>
      <c r="D37" s="13"/>
      <c r="E37" s="15"/>
      <c r="F37" s="14"/>
      <c r="G37" s="83"/>
    </row>
    <row r="38" spans="1:6" ht="12.75">
      <c r="A38" s="1"/>
      <c r="B38" s="19"/>
      <c r="C38" s="1"/>
      <c r="D38" s="4"/>
      <c r="E38" s="6"/>
      <c r="F38" s="10"/>
    </row>
    <row r="39" spans="1:6" ht="15.75">
      <c r="A39" s="27">
        <v>2111</v>
      </c>
      <c r="B39" s="28" t="s">
        <v>22</v>
      </c>
      <c r="C39" s="29"/>
      <c r="D39" s="30" t="s">
        <v>75</v>
      </c>
      <c r="E39" s="31">
        <v>4385.05</v>
      </c>
      <c r="F39" s="32" t="s">
        <v>25</v>
      </c>
    </row>
    <row r="40" spans="1:6" ht="31.5">
      <c r="A40" s="27">
        <v>2120</v>
      </c>
      <c r="B40" s="28" t="s">
        <v>23</v>
      </c>
      <c r="C40" s="29"/>
      <c r="D40" s="30" t="s">
        <v>75</v>
      </c>
      <c r="E40" s="31">
        <v>1300.1</v>
      </c>
      <c r="F40" s="32" t="s">
        <v>25</v>
      </c>
    </row>
    <row r="41" spans="1:6" ht="12.75">
      <c r="A41" s="71">
        <v>2210</v>
      </c>
      <c r="B41" s="72" t="s">
        <v>90</v>
      </c>
      <c r="C41" s="71"/>
      <c r="D41" s="73" t="s">
        <v>75</v>
      </c>
      <c r="E41" s="74">
        <v>295</v>
      </c>
      <c r="F41" s="72" t="s">
        <v>76</v>
      </c>
    </row>
    <row r="42" spans="1:6" ht="12.75">
      <c r="A42" s="71">
        <v>2210</v>
      </c>
      <c r="B42" s="72" t="s">
        <v>90</v>
      </c>
      <c r="C42" s="71"/>
      <c r="D42" s="73" t="s">
        <v>75</v>
      </c>
      <c r="E42" s="74">
        <v>1357</v>
      </c>
      <c r="F42" s="72" t="s">
        <v>76</v>
      </c>
    </row>
    <row r="43" spans="1:6" ht="12.75">
      <c r="A43" s="34">
        <v>2210</v>
      </c>
      <c r="B43" s="35" t="s">
        <v>91</v>
      </c>
      <c r="C43" s="34"/>
      <c r="D43" s="36" t="s">
        <v>75</v>
      </c>
      <c r="E43" s="37">
        <v>450</v>
      </c>
      <c r="F43" s="35" t="s">
        <v>92</v>
      </c>
    </row>
    <row r="44" spans="1:6" ht="25.5">
      <c r="A44" s="34">
        <v>2210</v>
      </c>
      <c r="B44" s="35" t="s">
        <v>140</v>
      </c>
      <c r="C44" s="34"/>
      <c r="D44" s="36" t="s">
        <v>75</v>
      </c>
      <c r="E44" s="37">
        <v>4100</v>
      </c>
      <c r="F44" s="35" t="s">
        <v>141</v>
      </c>
    </row>
    <row r="45" spans="1:6" ht="26.25" customHeight="1">
      <c r="A45" s="24">
        <v>2230</v>
      </c>
      <c r="B45" s="23" t="s">
        <v>33</v>
      </c>
      <c r="C45" s="24"/>
      <c r="D45" s="24"/>
      <c r="E45" s="25"/>
      <c r="F45" s="23" t="s">
        <v>38</v>
      </c>
    </row>
    <row r="46" spans="1:6" ht="26.25" customHeight="1">
      <c r="A46" s="24">
        <v>2230</v>
      </c>
      <c r="B46" s="23" t="s">
        <v>34</v>
      </c>
      <c r="C46" s="24"/>
      <c r="D46" s="24"/>
      <c r="E46" s="25"/>
      <c r="F46" s="23" t="s">
        <v>39</v>
      </c>
    </row>
    <row r="47" spans="1:6" ht="26.25" customHeight="1">
      <c r="A47" s="24">
        <v>2230</v>
      </c>
      <c r="B47" s="23" t="s">
        <v>35</v>
      </c>
      <c r="C47" s="24"/>
      <c r="D47" s="24"/>
      <c r="E47" s="25"/>
      <c r="F47" s="23" t="s">
        <v>40</v>
      </c>
    </row>
    <row r="48" spans="1:6" ht="26.25" customHeight="1">
      <c r="A48" s="22">
        <v>2230</v>
      </c>
      <c r="B48" s="23" t="s">
        <v>29</v>
      </c>
      <c r="C48" s="24"/>
      <c r="D48" s="24"/>
      <c r="E48" s="25"/>
      <c r="F48" s="23" t="s">
        <v>68</v>
      </c>
    </row>
    <row r="49" spans="1:6" ht="26.25" customHeight="1">
      <c r="A49" s="22">
        <v>2230</v>
      </c>
      <c r="B49" s="23" t="s">
        <v>64</v>
      </c>
      <c r="C49" s="24"/>
      <c r="D49" s="24"/>
      <c r="E49" s="25"/>
      <c r="F49" s="23" t="s">
        <v>65</v>
      </c>
    </row>
    <row r="50" spans="1:6" ht="26.25" customHeight="1">
      <c r="A50" s="22">
        <v>2230</v>
      </c>
      <c r="B50" s="23" t="s">
        <v>30</v>
      </c>
      <c r="C50" s="24"/>
      <c r="D50" s="24"/>
      <c r="E50" s="25"/>
      <c r="F50" s="23" t="s">
        <v>44</v>
      </c>
    </row>
    <row r="51" spans="1:6" ht="26.25" customHeight="1">
      <c r="A51" s="22"/>
      <c r="B51" s="23" t="s">
        <v>32</v>
      </c>
      <c r="C51" s="24"/>
      <c r="D51" s="24"/>
      <c r="E51" s="25"/>
      <c r="F51" s="23" t="s">
        <v>37</v>
      </c>
    </row>
    <row r="52" spans="1:6" ht="26.25" customHeight="1">
      <c r="A52" s="24">
        <v>2230</v>
      </c>
      <c r="B52" s="23" t="s">
        <v>45</v>
      </c>
      <c r="C52" s="24"/>
      <c r="D52" s="24"/>
      <c r="E52" s="25"/>
      <c r="F52" s="23" t="s">
        <v>70</v>
      </c>
    </row>
    <row r="53" spans="1:7" s="16" customFormat="1" ht="12.75">
      <c r="A53" s="13"/>
      <c r="B53" s="14" t="s">
        <v>27</v>
      </c>
      <c r="C53" s="13"/>
      <c r="D53" s="21"/>
      <c r="E53" s="15">
        <f>SUM(E39:E52)</f>
        <v>11887.15</v>
      </c>
      <c r="F53" s="14"/>
      <c r="G53" s="83"/>
    </row>
    <row r="54" spans="1:7" s="16" customFormat="1" ht="12.75">
      <c r="A54" s="13" t="s">
        <v>21</v>
      </c>
      <c r="B54" s="20"/>
      <c r="C54" s="1"/>
      <c r="D54" s="4"/>
      <c r="E54" s="6"/>
      <c r="F54" s="10"/>
      <c r="G54" s="83"/>
    </row>
    <row r="55" spans="1:6" s="77" customFormat="1" ht="12.75">
      <c r="A55" s="68">
        <v>3110</v>
      </c>
      <c r="B55" s="59" t="s">
        <v>144</v>
      </c>
      <c r="C55" s="68"/>
      <c r="D55" s="76" t="s">
        <v>75</v>
      </c>
      <c r="E55" s="69">
        <v>10900</v>
      </c>
      <c r="F55" s="59" t="s">
        <v>145</v>
      </c>
    </row>
    <row r="56" spans="1:6" s="77" customFormat="1" ht="12.75">
      <c r="A56" s="68"/>
      <c r="B56" s="59"/>
      <c r="C56" s="68"/>
      <c r="D56" s="76"/>
      <c r="E56" s="69"/>
      <c r="F56" s="59"/>
    </row>
    <row r="57" spans="1:7" s="16" customFormat="1" ht="12.75">
      <c r="A57" s="13"/>
      <c r="B57" s="14" t="s">
        <v>27</v>
      </c>
      <c r="C57" s="13"/>
      <c r="D57" s="13"/>
      <c r="E57" s="15">
        <f>SUM(E55:E56)</f>
        <v>10900</v>
      </c>
      <c r="F57" s="14"/>
      <c r="G57" s="83"/>
    </row>
    <row r="58" spans="1:6" ht="12.75">
      <c r="A58" s="1"/>
      <c r="B58" s="10"/>
      <c r="C58" s="1"/>
      <c r="D58" s="1"/>
      <c r="E58" s="6"/>
      <c r="F58" s="10"/>
    </row>
    <row r="59" spans="1:6" ht="12.75">
      <c r="A59" s="1"/>
      <c r="B59" s="10"/>
      <c r="C59" s="1"/>
      <c r="D59" s="1"/>
      <c r="E59" s="6"/>
      <c r="F59" s="10"/>
    </row>
    <row r="60" spans="1:7" s="16" customFormat="1" ht="12.75">
      <c r="A60" s="13"/>
      <c r="B60" s="14" t="s">
        <v>28</v>
      </c>
      <c r="C60" s="13"/>
      <c r="D60" s="13"/>
      <c r="E60" s="15">
        <f>E57+E53+E36</f>
        <v>1227710.9700000002</v>
      </c>
      <c r="F60" s="14"/>
      <c r="G60" s="83"/>
    </row>
    <row r="61" spans="1:6" ht="12.75">
      <c r="A61" s="1"/>
      <c r="B61" s="10"/>
      <c r="C61" s="1"/>
      <c r="D61" s="1"/>
      <c r="E61" s="6"/>
      <c r="F61" s="10"/>
    </row>
    <row r="62" spans="1:6" ht="12.75">
      <c r="A62" s="1">
        <v>2230</v>
      </c>
      <c r="B62" s="10" t="s">
        <v>43</v>
      </c>
      <c r="C62" s="1"/>
      <c r="D62" s="1"/>
      <c r="E62" s="6"/>
      <c r="F62" s="10"/>
    </row>
    <row r="63" spans="1:6" ht="12.75">
      <c r="A63" s="1"/>
      <c r="B63" s="10"/>
      <c r="C63" s="1"/>
      <c r="D63" s="1"/>
      <c r="E63" s="6"/>
      <c r="F63" s="10"/>
    </row>
    <row r="64" spans="1:6" ht="12.75">
      <c r="A64" s="1"/>
      <c r="B64" s="10"/>
      <c r="C64" s="1"/>
      <c r="D64" s="1"/>
      <c r="E64" s="6"/>
      <c r="F64" s="10"/>
    </row>
    <row r="65" spans="1:6" ht="12.75">
      <c r="A65" s="1"/>
      <c r="B65" s="10"/>
      <c r="C65" s="1"/>
      <c r="D65" s="1"/>
      <c r="E65" s="6"/>
      <c r="F65" s="10"/>
    </row>
    <row r="66" spans="1:6" ht="12.75">
      <c r="A66" s="1"/>
      <c r="B66" s="10"/>
      <c r="C66" s="1"/>
      <c r="D66" s="1"/>
      <c r="E66" s="6"/>
      <c r="F66" s="10"/>
    </row>
    <row r="67" spans="1:6" ht="12.75">
      <c r="A67" s="1"/>
      <c r="B67" s="10"/>
      <c r="C67" s="1"/>
      <c r="D67" s="1"/>
      <c r="E67" s="6"/>
      <c r="F67" s="10"/>
    </row>
    <row r="68" spans="1:6" ht="12.75">
      <c r="A68" s="1"/>
      <c r="B68" s="10"/>
      <c r="C68" s="1"/>
      <c r="D68" s="1"/>
      <c r="E68" s="6"/>
      <c r="F68" s="10"/>
    </row>
    <row r="69" spans="1:6" ht="12.75">
      <c r="A69" s="1"/>
      <c r="B69" s="10"/>
      <c r="C69" s="1"/>
      <c r="D69" s="1"/>
      <c r="E69" s="6"/>
      <c r="F69" s="10"/>
    </row>
    <row r="70" spans="1:6" ht="12.75">
      <c r="A70" s="1"/>
      <c r="B70" s="10"/>
      <c r="C70" s="1"/>
      <c r="D70" s="1"/>
      <c r="E70" s="6"/>
      <c r="F70" s="10"/>
    </row>
    <row r="71" spans="1:6" ht="12.75">
      <c r="A71" s="1"/>
      <c r="B71" s="10"/>
      <c r="C71" s="1"/>
      <c r="D71" s="1"/>
      <c r="E71" s="6"/>
      <c r="F71" s="10"/>
    </row>
    <row r="72" spans="1:6" ht="12.75">
      <c r="A72" s="1"/>
      <c r="B72" s="10"/>
      <c r="C72" s="1"/>
      <c r="D72" s="1"/>
      <c r="E72" s="6"/>
      <c r="F72" s="10"/>
    </row>
    <row r="73" spans="1:6" ht="12.75">
      <c r="A73" s="1"/>
      <c r="B73" s="10"/>
      <c r="C73" s="1"/>
      <c r="D73" s="1"/>
      <c r="E73" s="6"/>
      <c r="F73" s="10"/>
    </row>
    <row r="74" spans="1:6" ht="12.75">
      <c r="A74" s="1"/>
      <c r="B74" s="10"/>
      <c r="C74" s="1"/>
      <c r="D74" s="1"/>
      <c r="E74" s="6"/>
      <c r="F74" s="10"/>
    </row>
    <row r="75" spans="1:6" ht="12.75">
      <c r="A75" s="1"/>
      <c r="B75" s="10"/>
      <c r="C75" s="1"/>
      <c r="D75" s="1"/>
      <c r="E75" s="6"/>
      <c r="F75" s="10"/>
    </row>
    <row r="76" spans="1:6" ht="12.75">
      <c r="A76" s="1"/>
      <c r="B76" s="10"/>
      <c r="C76" s="1"/>
      <c r="D76" s="1"/>
      <c r="E76" s="6"/>
      <c r="F76" s="10"/>
    </row>
    <row r="77" spans="1:6" ht="12.75">
      <c r="A77" s="1"/>
      <c r="B77" s="10"/>
      <c r="C77" s="1"/>
      <c r="D77" s="1"/>
      <c r="E77" s="6"/>
      <c r="F77" s="10"/>
    </row>
    <row r="78" spans="1:6" ht="12.75">
      <c r="A78" s="1"/>
      <c r="B78" s="10"/>
      <c r="C78" s="1"/>
      <c r="D78" s="1"/>
      <c r="E78" s="6"/>
      <c r="F78" s="10"/>
    </row>
    <row r="79" spans="1:6" ht="12.75">
      <c r="A79" s="1"/>
      <c r="B79" s="10"/>
      <c r="C79" s="1"/>
      <c r="D79" s="1"/>
      <c r="E79" s="6"/>
      <c r="F79" s="10"/>
    </row>
    <row r="80" spans="1:6" ht="12.75">
      <c r="A80" s="1"/>
      <c r="B80" s="10"/>
      <c r="C80" s="1"/>
      <c r="D80" s="1"/>
      <c r="E80" s="6"/>
      <c r="F80" s="10"/>
    </row>
    <row r="81" spans="1:6" ht="12.75">
      <c r="A81" s="1"/>
      <c r="B81" s="10"/>
      <c r="C81" s="1"/>
      <c r="D81" s="1"/>
      <c r="E81" s="6"/>
      <c r="F81" s="10"/>
    </row>
    <row r="82" spans="2:6" ht="12.75">
      <c r="B82" s="10"/>
      <c r="C82" s="1"/>
      <c r="D82" s="1"/>
      <c r="E82" s="6"/>
      <c r="F8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3" sqref="D3:D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82812.95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18811.95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v>9720</v>
      </c>
      <c r="F5" s="32" t="s">
        <v>25</v>
      </c>
    </row>
    <row r="6" spans="1:6" ht="31.5">
      <c r="A6" s="27">
        <v>2120</v>
      </c>
      <c r="B6" s="28" t="s">
        <v>23</v>
      </c>
      <c r="C6" s="29"/>
      <c r="D6" s="30" t="s">
        <v>75</v>
      </c>
      <c r="E6" s="31">
        <v>2138.4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>
        <v>1416.36</v>
      </c>
      <c r="F7" s="32"/>
    </row>
    <row r="8" spans="1:6" ht="12.75">
      <c r="A8" s="34">
        <v>2210</v>
      </c>
      <c r="B8" s="35" t="s">
        <v>12</v>
      </c>
      <c r="C8" s="34"/>
      <c r="D8" s="36"/>
      <c r="E8" s="37"/>
      <c r="F8" s="35" t="s">
        <v>13</v>
      </c>
    </row>
    <row r="9" spans="1:6" ht="12.75">
      <c r="A9" s="42">
        <v>2273</v>
      </c>
      <c r="B9" s="43" t="s">
        <v>16</v>
      </c>
      <c r="C9" s="42"/>
      <c r="D9" s="44" t="s">
        <v>75</v>
      </c>
      <c r="E9" s="45">
        <v>933.49</v>
      </c>
      <c r="F9" s="43" t="s">
        <v>17</v>
      </c>
    </row>
    <row r="10" spans="1:6" ht="12.75">
      <c r="A10" s="42">
        <v>2275</v>
      </c>
      <c r="B10" s="43" t="s">
        <v>124</v>
      </c>
      <c r="C10" s="42"/>
      <c r="D10" s="44" t="s">
        <v>75</v>
      </c>
      <c r="E10" s="45">
        <v>2671.22</v>
      </c>
      <c r="F10" s="43" t="s">
        <v>125</v>
      </c>
    </row>
    <row r="11" spans="1:6" ht="12.75">
      <c r="A11" s="46">
        <v>2240</v>
      </c>
      <c r="B11" s="47" t="s">
        <v>18</v>
      </c>
      <c r="C11" s="46"/>
      <c r="D11" s="48" t="s">
        <v>75</v>
      </c>
      <c r="E11" s="49">
        <v>53.64</v>
      </c>
      <c r="F11" s="47" t="s">
        <v>50</v>
      </c>
    </row>
    <row r="12" spans="1:6" ht="12.75">
      <c r="A12" s="46"/>
      <c r="B12" s="47"/>
      <c r="C12" s="46"/>
      <c r="D12" s="48"/>
      <c r="E12" s="49"/>
      <c r="F12" s="47"/>
    </row>
    <row r="13" spans="1:6" ht="12.75">
      <c r="A13" s="50">
        <v>2250</v>
      </c>
      <c r="B13" s="51" t="s">
        <v>14</v>
      </c>
      <c r="C13" s="50"/>
      <c r="D13" s="50" t="s">
        <v>75</v>
      </c>
      <c r="E13" s="60" t="s">
        <v>108</v>
      </c>
      <c r="F13" s="53" t="s">
        <v>15</v>
      </c>
    </row>
    <row r="14" spans="1:6" ht="12.75">
      <c r="A14" s="22">
        <v>2230</v>
      </c>
      <c r="B14" s="23" t="s">
        <v>29</v>
      </c>
      <c r="C14" s="24"/>
      <c r="D14" s="24"/>
      <c r="E14" s="25"/>
      <c r="F14" s="23" t="s">
        <v>41</v>
      </c>
    </row>
    <row r="15" spans="1:6" ht="12.75">
      <c r="A15" s="22">
        <v>2230</v>
      </c>
      <c r="B15" s="23" t="s">
        <v>31</v>
      </c>
      <c r="C15" s="24"/>
      <c r="D15" s="24"/>
      <c r="E15" s="25"/>
      <c r="F15" s="26" t="s">
        <v>67</v>
      </c>
    </row>
    <row r="16" spans="1:6" ht="12.75">
      <c r="A16" s="22">
        <v>2230</v>
      </c>
      <c r="B16" s="23" t="s">
        <v>33</v>
      </c>
      <c r="C16" s="24"/>
      <c r="D16" s="24"/>
      <c r="E16" s="25"/>
      <c r="F16" s="23" t="s">
        <v>38</v>
      </c>
    </row>
    <row r="17" spans="1:6" ht="12.75">
      <c r="A17" s="22">
        <v>2230</v>
      </c>
      <c r="B17" s="23" t="s">
        <v>35</v>
      </c>
      <c r="C17" s="24"/>
      <c r="D17" s="24"/>
      <c r="E17" s="25"/>
      <c r="F17" s="23" t="s">
        <v>40</v>
      </c>
    </row>
    <row r="18" spans="1:6" ht="12.75">
      <c r="A18" s="17"/>
      <c r="B18" s="14"/>
      <c r="C18" s="13"/>
      <c r="D18" s="13"/>
      <c r="E18" s="15">
        <f>SUM(E3:E17)</f>
        <v>118558.01</v>
      </c>
      <c r="F18" s="14"/>
    </row>
    <row r="19" spans="1:6" ht="12.75">
      <c r="A19" s="17" t="s">
        <v>20</v>
      </c>
      <c r="B19" s="18"/>
      <c r="C19" s="13"/>
      <c r="D19" s="13"/>
      <c r="E19" s="15"/>
      <c r="F19" s="14"/>
    </row>
    <row r="20" spans="1:6" ht="12.75">
      <c r="A20" s="1"/>
      <c r="B20" s="19"/>
      <c r="C20" s="1"/>
      <c r="D20" s="4"/>
      <c r="E20" s="6"/>
      <c r="F20" s="10"/>
    </row>
    <row r="21" spans="1:6" ht="15.75">
      <c r="A21" s="27">
        <v>2111</v>
      </c>
      <c r="B21" s="28" t="s">
        <v>22</v>
      </c>
      <c r="C21" s="29"/>
      <c r="D21" s="30"/>
      <c r="E21" s="31">
        <v>0</v>
      </c>
      <c r="F21" s="32" t="s">
        <v>25</v>
      </c>
    </row>
    <row r="22" spans="1:6" ht="31.5">
      <c r="A22" s="27">
        <v>2120</v>
      </c>
      <c r="B22" s="28" t="s">
        <v>23</v>
      </c>
      <c r="C22" s="29"/>
      <c r="D22" s="30"/>
      <c r="E22" s="31"/>
      <c r="F22" s="32" t="s">
        <v>25</v>
      </c>
    </row>
    <row r="23" spans="1:6" ht="12.75">
      <c r="A23" s="24">
        <v>2230</v>
      </c>
      <c r="B23" s="23" t="s">
        <v>34</v>
      </c>
      <c r="C23" s="24"/>
      <c r="D23" s="24"/>
      <c r="E23" s="25"/>
      <c r="F23" s="23" t="s">
        <v>39</v>
      </c>
    </row>
    <row r="24" spans="1:6" ht="12.75">
      <c r="A24" s="24">
        <v>2230</v>
      </c>
      <c r="B24" s="23" t="s">
        <v>32</v>
      </c>
      <c r="C24" s="24"/>
      <c r="D24" s="24"/>
      <c r="E24" s="25"/>
      <c r="F24" s="23" t="s">
        <v>37</v>
      </c>
    </row>
    <row r="25" spans="1:6" ht="25.5">
      <c r="A25" s="22">
        <v>2230</v>
      </c>
      <c r="B25" s="23" t="s">
        <v>64</v>
      </c>
      <c r="C25" s="24"/>
      <c r="D25" s="24"/>
      <c r="E25" s="25"/>
      <c r="F25" s="23" t="s">
        <v>65</v>
      </c>
    </row>
    <row r="26" spans="1:6" ht="12.75">
      <c r="A26" s="24">
        <v>2230</v>
      </c>
      <c r="B26" s="23" t="s">
        <v>29</v>
      </c>
      <c r="C26" s="24"/>
      <c r="D26" s="24"/>
      <c r="E26" s="25"/>
      <c r="F26" s="23" t="s">
        <v>41</v>
      </c>
    </row>
    <row r="27" spans="1:6" ht="12.75">
      <c r="A27" s="13"/>
      <c r="B27" s="59"/>
      <c r="C27" s="13"/>
      <c r="D27" s="21"/>
      <c r="E27" s="15">
        <f>SUM(E21:E26)</f>
        <v>0</v>
      </c>
      <c r="F27" s="14"/>
    </row>
    <row r="28" spans="1:6" ht="12.75">
      <c r="A28" s="13" t="s">
        <v>21</v>
      </c>
      <c r="B28" s="20"/>
      <c r="C28" s="1"/>
      <c r="D28" s="4"/>
      <c r="E28" s="6"/>
      <c r="F28" s="10"/>
    </row>
    <row r="29" spans="1:6" ht="12.75">
      <c r="A29" s="61"/>
      <c r="B29" s="62"/>
      <c r="C29" s="61"/>
      <c r="D29" s="61"/>
      <c r="E29" s="63">
        <v>0</v>
      </c>
      <c r="F29" s="62"/>
    </row>
    <row r="30" spans="1:6" ht="12.75">
      <c r="A30" s="1"/>
      <c r="B30" s="10"/>
      <c r="C30" s="1"/>
      <c r="D30" s="1"/>
      <c r="E30" s="6"/>
      <c r="F30" s="10"/>
    </row>
    <row r="31" spans="1:6" ht="12.75">
      <c r="A31" s="1"/>
      <c r="B31" s="14" t="s">
        <v>48</v>
      </c>
      <c r="C31" s="13"/>
      <c r="D31" s="13"/>
      <c r="E31" s="15">
        <f>E27+E18+E29</f>
        <v>118558.01</v>
      </c>
      <c r="F31" s="10"/>
    </row>
    <row r="32" spans="1:6" ht="12.75">
      <c r="A32" s="13"/>
      <c r="B32" s="14"/>
      <c r="C32" s="13"/>
      <c r="D32" s="13"/>
      <c r="E32" s="15"/>
      <c r="F32" s="14"/>
    </row>
    <row r="33" spans="1:6" ht="12.75">
      <c r="A33" s="1"/>
      <c r="B33" s="10"/>
      <c r="C33" s="1"/>
      <c r="D33" s="1"/>
      <c r="E33" s="6"/>
      <c r="F33" s="10"/>
    </row>
    <row r="34" spans="1:6" ht="12.75">
      <c r="A34" s="1">
        <v>2230</v>
      </c>
      <c r="B34" s="10" t="s">
        <v>43</v>
      </c>
      <c r="C34" s="1"/>
      <c r="D34" s="1"/>
      <c r="E34" s="6"/>
      <c r="F34" s="10"/>
    </row>
    <row r="35" spans="1:6" ht="12.75">
      <c r="A35" s="1"/>
      <c r="B35" s="10"/>
      <c r="C35" s="1"/>
      <c r="D35" s="1"/>
      <c r="E35" s="6"/>
      <c r="F3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3" sqref="D3:D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109243.36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24033.55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v>11563.93</v>
      </c>
      <c r="F5" s="32" t="s">
        <v>25</v>
      </c>
    </row>
    <row r="6" spans="1:6" ht="31.5">
      <c r="A6" s="27">
        <v>2120</v>
      </c>
      <c r="B6" s="28" t="s">
        <v>23</v>
      </c>
      <c r="C6" s="29"/>
      <c r="D6" s="30" t="s">
        <v>75</v>
      </c>
      <c r="E6" s="31">
        <v>3520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>
        <v>618.12</v>
      </c>
      <c r="F7" s="32"/>
    </row>
    <row r="8" spans="1:6" ht="12.75">
      <c r="A8" s="34">
        <v>2210</v>
      </c>
      <c r="B8" s="35" t="s">
        <v>5</v>
      </c>
      <c r="C8" s="34"/>
      <c r="D8" s="36" t="s">
        <v>75</v>
      </c>
      <c r="E8" s="37">
        <v>310</v>
      </c>
      <c r="F8" s="35" t="s">
        <v>6</v>
      </c>
    </row>
    <row r="9" spans="1:6" ht="12.75">
      <c r="A9" s="34">
        <v>2210</v>
      </c>
      <c r="B9" s="35" t="s">
        <v>12</v>
      </c>
      <c r="C9" s="34"/>
      <c r="D9" s="36" t="s">
        <v>75</v>
      </c>
      <c r="E9" s="37">
        <v>250</v>
      </c>
      <c r="F9" s="35" t="s">
        <v>13</v>
      </c>
    </row>
    <row r="10" spans="1:6" ht="12.75">
      <c r="A10" s="46">
        <v>2240</v>
      </c>
      <c r="B10" s="47" t="s">
        <v>18</v>
      </c>
      <c r="C10" s="46"/>
      <c r="D10" s="48" t="s">
        <v>75</v>
      </c>
      <c r="E10" s="49">
        <v>53.64</v>
      </c>
      <c r="F10" s="47" t="s">
        <v>50</v>
      </c>
    </row>
    <row r="11" spans="1:6" ht="12.75">
      <c r="A11" s="46"/>
      <c r="B11" s="47"/>
      <c r="C11" s="46"/>
      <c r="D11" s="48"/>
      <c r="E11" s="49"/>
      <c r="F11" s="47"/>
    </row>
    <row r="12" spans="1:6" ht="12.75">
      <c r="A12" s="46"/>
      <c r="B12" s="47"/>
      <c r="C12" s="46"/>
      <c r="D12" s="48"/>
      <c r="E12" s="49"/>
      <c r="F12" s="47"/>
    </row>
    <row r="13" spans="1:6" ht="12.75">
      <c r="A13" s="42">
        <v>2273</v>
      </c>
      <c r="B13" s="43" t="s">
        <v>16</v>
      </c>
      <c r="C13" s="42"/>
      <c r="D13" s="50" t="s">
        <v>75</v>
      </c>
      <c r="E13" s="45">
        <v>2182.21</v>
      </c>
      <c r="F13" s="43" t="s">
        <v>17</v>
      </c>
    </row>
    <row r="14" spans="1:6" ht="12.75">
      <c r="A14" s="50">
        <v>2250</v>
      </c>
      <c r="B14" s="51" t="s">
        <v>14</v>
      </c>
      <c r="C14" s="50"/>
      <c r="D14" s="50" t="s">
        <v>75</v>
      </c>
      <c r="E14" s="60" t="s">
        <v>109</v>
      </c>
      <c r="F14" s="53" t="s">
        <v>15</v>
      </c>
    </row>
    <row r="15" spans="1:6" ht="12.75">
      <c r="A15" s="22">
        <v>2230</v>
      </c>
      <c r="B15" s="23" t="s">
        <v>29</v>
      </c>
      <c r="C15" s="24"/>
      <c r="D15" s="24"/>
      <c r="E15" s="25"/>
      <c r="F15" s="23" t="s">
        <v>41</v>
      </c>
    </row>
    <row r="16" spans="1:6" ht="12.75">
      <c r="A16" s="22">
        <v>2230</v>
      </c>
      <c r="B16" s="23" t="s">
        <v>30</v>
      </c>
      <c r="C16" s="24"/>
      <c r="D16" s="24"/>
      <c r="E16" s="25"/>
      <c r="F16" s="23" t="s">
        <v>44</v>
      </c>
    </row>
    <row r="17" spans="1:6" ht="12.75">
      <c r="A17" s="22">
        <v>2230</v>
      </c>
      <c r="B17" s="23" t="s">
        <v>32</v>
      </c>
      <c r="C17" s="24"/>
      <c r="D17" s="24"/>
      <c r="E17" s="25"/>
      <c r="F17" s="23" t="s">
        <v>37</v>
      </c>
    </row>
    <row r="18" spans="1:6" ht="12.75">
      <c r="A18" s="22">
        <v>2230</v>
      </c>
      <c r="B18" s="23" t="s">
        <v>33</v>
      </c>
      <c r="C18" s="24"/>
      <c r="D18" s="24"/>
      <c r="E18" s="25"/>
      <c r="F18" s="23" t="s">
        <v>38</v>
      </c>
    </row>
    <row r="19" spans="1:6" ht="12.75">
      <c r="A19" s="22">
        <v>2230</v>
      </c>
      <c r="B19" s="23" t="s">
        <v>34</v>
      </c>
      <c r="C19" s="24"/>
      <c r="D19" s="24"/>
      <c r="E19" s="25"/>
      <c r="F19" s="23" t="s">
        <v>39</v>
      </c>
    </row>
    <row r="20" spans="1:6" ht="12.75">
      <c r="A20" s="17"/>
      <c r="B20" s="14"/>
      <c r="C20" s="13"/>
      <c r="D20" s="13"/>
      <c r="E20" s="15">
        <f>SUM(E3:E19)</f>
        <v>151774.81</v>
      </c>
      <c r="F20" s="14"/>
    </row>
    <row r="21" spans="1:6" ht="12.75">
      <c r="A21" s="17" t="s">
        <v>20</v>
      </c>
      <c r="B21" s="18"/>
      <c r="C21" s="13"/>
      <c r="D21" s="13"/>
      <c r="E21" s="15"/>
      <c r="F21" s="14"/>
    </row>
    <row r="22" spans="1:6" ht="12.75">
      <c r="A22" s="1"/>
      <c r="B22" s="19"/>
      <c r="C22" s="1"/>
      <c r="D22" s="4"/>
      <c r="E22" s="6"/>
      <c r="F22" s="10"/>
    </row>
    <row r="23" spans="1:6" ht="15.75">
      <c r="A23" s="27">
        <v>2111</v>
      </c>
      <c r="B23" s="28" t="s">
        <v>22</v>
      </c>
      <c r="C23" s="29"/>
      <c r="D23" s="30"/>
      <c r="E23" s="31"/>
      <c r="F23" s="32" t="s">
        <v>25</v>
      </c>
    </row>
    <row r="24" spans="1:6" ht="31.5">
      <c r="A24" s="27">
        <v>2120</v>
      </c>
      <c r="B24" s="28" t="s">
        <v>23</v>
      </c>
      <c r="C24" s="29"/>
      <c r="D24" s="30"/>
      <c r="E24" s="31"/>
      <c r="F24" s="32" t="s">
        <v>25</v>
      </c>
    </row>
    <row r="25" spans="1:6" ht="12.75">
      <c r="A25" s="24">
        <v>2230</v>
      </c>
      <c r="B25" s="23" t="s">
        <v>33</v>
      </c>
      <c r="C25" s="24"/>
      <c r="D25" s="24"/>
      <c r="E25" s="25"/>
      <c r="F25" s="23" t="s">
        <v>38</v>
      </c>
    </row>
    <row r="26" spans="1:6" ht="12.75">
      <c r="A26" s="24">
        <v>2230</v>
      </c>
      <c r="B26" s="23" t="s">
        <v>34</v>
      </c>
      <c r="C26" s="24"/>
      <c r="D26" s="24"/>
      <c r="E26" s="25"/>
      <c r="F26" s="23" t="s">
        <v>39</v>
      </c>
    </row>
    <row r="27" spans="1:6" ht="12.75">
      <c r="A27" s="24">
        <v>2230</v>
      </c>
      <c r="B27" s="23" t="s">
        <v>32</v>
      </c>
      <c r="C27" s="24"/>
      <c r="D27" s="24"/>
      <c r="E27" s="25"/>
      <c r="F27" s="23" t="s">
        <v>37</v>
      </c>
    </row>
    <row r="28" spans="1:6" ht="25.5">
      <c r="A28" s="22">
        <v>2230</v>
      </c>
      <c r="B28" s="23" t="s">
        <v>64</v>
      </c>
      <c r="C28" s="24"/>
      <c r="D28" s="24"/>
      <c r="E28" s="25"/>
      <c r="F28" s="23" t="s">
        <v>65</v>
      </c>
    </row>
    <row r="29" spans="1:6" ht="12.75">
      <c r="A29" s="24">
        <v>2230</v>
      </c>
      <c r="B29" s="23" t="s">
        <v>29</v>
      </c>
      <c r="C29" s="24"/>
      <c r="D29" s="24"/>
      <c r="E29" s="25"/>
      <c r="F29" s="23" t="s">
        <v>41</v>
      </c>
    </row>
    <row r="30" spans="1:6" ht="12.75">
      <c r="A30" s="13"/>
      <c r="B30" s="59"/>
      <c r="C30" s="13"/>
      <c r="D30" s="21"/>
      <c r="E30" s="15">
        <f>SUM(E23:E29)</f>
        <v>0</v>
      </c>
      <c r="F30" s="14"/>
    </row>
    <row r="31" spans="1:6" ht="12.75">
      <c r="A31" s="13" t="s">
        <v>21</v>
      </c>
      <c r="B31" s="20"/>
      <c r="C31" s="1"/>
      <c r="D31" s="4"/>
      <c r="E31" s="6"/>
      <c r="F31" s="10"/>
    </row>
    <row r="32" spans="1:6" ht="12.75">
      <c r="A32" s="61"/>
      <c r="B32" s="62"/>
      <c r="C32" s="61"/>
      <c r="D32" s="61"/>
      <c r="E32" s="63">
        <v>0</v>
      </c>
      <c r="F32" s="62"/>
    </row>
    <row r="33" spans="1:6" ht="12.75">
      <c r="A33" s="1"/>
      <c r="B33" s="10"/>
      <c r="C33" s="1"/>
      <c r="D33" s="1"/>
      <c r="E33" s="6"/>
      <c r="F33" s="10"/>
    </row>
    <row r="34" spans="1:6" ht="12.75">
      <c r="A34" s="1"/>
      <c r="B34" s="14" t="s">
        <v>48</v>
      </c>
      <c r="C34" s="13"/>
      <c r="D34" s="13"/>
      <c r="E34" s="15">
        <f>E30+E20+E32</f>
        <v>151774.81</v>
      </c>
      <c r="F34" s="10"/>
    </row>
    <row r="35" spans="1:6" ht="12.75">
      <c r="A35" s="13"/>
      <c r="B35" s="14"/>
      <c r="C35" s="13"/>
      <c r="D35" s="13"/>
      <c r="E35" s="15"/>
      <c r="F35" s="14"/>
    </row>
    <row r="36" spans="1:6" ht="12.75">
      <c r="A36" s="1"/>
      <c r="B36" s="10"/>
      <c r="C36" s="1"/>
      <c r="D36" s="1"/>
      <c r="E36" s="6"/>
      <c r="F36" s="10"/>
    </row>
    <row r="37" spans="1:6" ht="12.75">
      <c r="A37" s="1">
        <v>2230</v>
      </c>
      <c r="B37" s="10" t="s">
        <v>43</v>
      </c>
      <c r="C37" s="1"/>
      <c r="D37" s="1"/>
      <c r="E37" s="6"/>
      <c r="F37" s="10"/>
    </row>
    <row r="38" spans="1:6" ht="12.75">
      <c r="A38" s="1"/>
      <c r="B38" s="10"/>
      <c r="C38" s="1"/>
      <c r="D38" s="1"/>
      <c r="E38" s="6"/>
      <c r="F3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3" sqref="D3:D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132543.91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29168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v>24880.64</v>
      </c>
      <c r="F5" s="32" t="s">
        <v>25</v>
      </c>
    </row>
    <row r="6" spans="1:6" ht="31.5">
      <c r="A6" s="27">
        <v>2120</v>
      </c>
      <c r="B6" s="28" t="s">
        <v>23</v>
      </c>
      <c r="C6" s="29"/>
      <c r="D6" s="30" t="s">
        <v>75</v>
      </c>
      <c r="E6" s="31">
        <v>6494.53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>
        <v>37.9</v>
      </c>
      <c r="F7" s="32"/>
    </row>
    <row r="8" spans="1:6" ht="12.75">
      <c r="A8" s="34">
        <v>2210</v>
      </c>
      <c r="B8" s="35" t="s">
        <v>12</v>
      </c>
      <c r="C8" s="34"/>
      <c r="D8" s="36"/>
      <c r="E8" s="37"/>
      <c r="F8" s="35" t="s">
        <v>13</v>
      </c>
    </row>
    <row r="9" spans="1:6" ht="12.75">
      <c r="A9" s="34">
        <v>2210</v>
      </c>
      <c r="B9" s="35" t="s">
        <v>74</v>
      </c>
      <c r="C9" s="34"/>
      <c r="D9" s="36" t="s">
        <v>75</v>
      </c>
      <c r="E9" s="37">
        <v>772.5</v>
      </c>
      <c r="F9" s="35" t="s">
        <v>76</v>
      </c>
    </row>
    <row r="10" spans="1:6" ht="12.75">
      <c r="A10" s="34">
        <v>2210</v>
      </c>
      <c r="B10" s="35" t="s">
        <v>53</v>
      </c>
      <c r="C10" s="34"/>
      <c r="D10" s="36" t="s">
        <v>75</v>
      </c>
      <c r="E10" s="37">
        <v>4070</v>
      </c>
      <c r="F10" s="35" t="s">
        <v>78</v>
      </c>
    </row>
    <row r="11" spans="1:6" ht="12.75">
      <c r="A11" s="34">
        <v>2210</v>
      </c>
      <c r="B11" s="35" t="s">
        <v>79</v>
      </c>
      <c r="C11" s="34"/>
      <c r="D11" s="36" t="s">
        <v>75</v>
      </c>
      <c r="E11" s="37">
        <v>16177</v>
      </c>
      <c r="F11" s="35" t="s">
        <v>80</v>
      </c>
    </row>
    <row r="12" spans="1:6" ht="12.75">
      <c r="A12" s="34">
        <v>2210</v>
      </c>
      <c r="B12" s="35" t="s">
        <v>81</v>
      </c>
      <c r="C12" s="34"/>
      <c r="D12" s="36" t="s">
        <v>75</v>
      </c>
      <c r="E12" s="37">
        <v>2993</v>
      </c>
      <c r="F12" s="35" t="s">
        <v>82</v>
      </c>
    </row>
    <row r="13" spans="1:6" ht="12.75">
      <c r="A13" s="34">
        <v>2210</v>
      </c>
      <c r="B13" s="75" t="s">
        <v>54</v>
      </c>
      <c r="C13" s="34"/>
      <c r="D13" s="36" t="s">
        <v>75</v>
      </c>
      <c r="E13" s="37">
        <v>13500</v>
      </c>
      <c r="F13" s="35" t="s">
        <v>84</v>
      </c>
    </row>
    <row r="14" spans="1:6" ht="12.75">
      <c r="A14" s="34">
        <v>2210</v>
      </c>
      <c r="B14" s="75" t="s">
        <v>54</v>
      </c>
      <c r="C14" s="34"/>
      <c r="D14" s="36" t="s">
        <v>75</v>
      </c>
      <c r="E14" s="37">
        <v>7494</v>
      </c>
      <c r="F14" s="35" t="s">
        <v>83</v>
      </c>
    </row>
    <row r="15" spans="1:6" ht="12.75">
      <c r="A15" s="34">
        <v>2210</v>
      </c>
      <c r="B15" s="75" t="s">
        <v>5</v>
      </c>
      <c r="C15" s="34"/>
      <c r="D15" s="36" t="s">
        <v>75</v>
      </c>
      <c r="E15" s="37">
        <v>340</v>
      </c>
      <c r="F15" s="35" t="s">
        <v>98</v>
      </c>
    </row>
    <row r="16" spans="1:6" ht="12.75">
      <c r="A16" s="42">
        <v>2273</v>
      </c>
      <c r="B16" s="43" t="s">
        <v>16</v>
      </c>
      <c r="C16" s="42"/>
      <c r="D16" s="36" t="s">
        <v>75</v>
      </c>
      <c r="E16" s="45">
        <v>3308.82</v>
      </c>
      <c r="F16" s="43" t="s">
        <v>17</v>
      </c>
    </row>
    <row r="17" spans="1:6" ht="12.75">
      <c r="A17" s="46">
        <v>2240</v>
      </c>
      <c r="B17" s="47" t="s">
        <v>18</v>
      </c>
      <c r="C17" s="46"/>
      <c r="D17" s="48" t="s">
        <v>75</v>
      </c>
      <c r="E17" s="49">
        <v>53.64</v>
      </c>
      <c r="F17" s="47" t="s">
        <v>50</v>
      </c>
    </row>
    <row r="18" spans="1:6" ht="25.5">
      <c r="A18" s="46">
        <v>2240</v>
      </c>
      <c r="B18" s="47" t="s">
        <v>132</v>
      </c>
      <c r="C18" s="46"/>
      <c r="D18" s="50" t="s">
        <v>75</v>
      </c>
      <c r="E18" s="49">
        <v>11796</v>
      </c>
      <c r="F18" s="47" t="s">
        <v>133</v>
      </c>
    </row>
    <row r="19" spans="1:6" ht="12.75">
      <c r="A19" s="50">
        <v>2250</v>
      </c>
      <c r="B19" s="51" t="s">
        <v>14</v>
      </c>
      <c r="C19" s="50"/>
      <c r="D19" s="50" t="s">
        <v>75</v>
      </c>
      <c r="E19" s="60">
        <v>120</v>
      </c>
      <c r="F19" s="53" t="s">
        <v>15</v>
      </c>
    </row>
    <row r="20" spans="1:6" ht="12.75">
      <c r="A20" s="22">
        <v>2230</v>
      </c>
      <c r="B20" s="23" t="s">
        <v>30</v>
      </c>
      <c r="C20" s="24"/>
      <c r="D20" s="24"/>
      <c r="E20" s="25"/>
      <c r="F20" s="23" t="s">
        <v>44</v>
      </c>
    </row>
    <row r="21" spans="1:6" ht="12.75">
      <c r="A21" s="22">
        <v>2230</v>
      </c>
      <c r="B21" s="23" t="s">
        <v>31</v>
      </c>
      <c r="C21" s="24" t="s">
        <v>134</v>
      </c>
      <c r="D21" s="24"/>
      <c r="E21" s="25"/>
      <c r="F21" s="26" t="s">
        <v>66</v>
      </c>
    </row>
    <row r="22" spans="1:6" ht="12.75">
      <c r="A22" s="22">
        <v>2230</v>
      </c>
      <c r="B22" s="23" t="s">
        <v>32</v>
      </c>
      <c r="C22" s="24"/>
      <c r="D22" s="24"/>
      <c r="E22" s="25"/>
      <c r="F22" s="23" t="s">
        <v>37</v>
      </c>
    </row>
    <row r="23" spans="1:6" ht="12.75">
      <c r="A23" s="22">
        <v>2230</v>
      </c>
      <c r="B23" s="23" t="s">
        <v>33</v>
      </c>
      <c r="C23" s="24"/>
      <c r="D23" s="24"/>
      <c r="E23" s="25"/>
      <c r="F23" s="23" t="s">
        <v>38</v>
      </c>
    </row>
    <row r="24" spans="1:6" ht="12.75">
      <c r="A24" s="22">
        <v>2230</v>
      </c>
      <c r="B24" s="23" t="s">
        <v>34</v>
      </c>
      <c r="C24" s="24"/>
      <c r="D24" s="24"/>
      <c r="E24" s="25"/>
      <c r="F24" s="23" t="s">
        <v>39</v>
      </c>
    </row>
    <row r="25" spans="1:6" ht="12.75">
      <c r="A25" s="22">
        <v>2230</v>
      </c>
      <c r="B25" s="23" t="s">
        <v>35</v>
      </c>
      <c r="C25" s="24"/>
      <c r="D25" s="24"/>
      <c r="E25" s="25"/>
      <c r="F25" s="23" t="s">
        <v>40</v>
      </c>
    </row>
    <row r="26" spans="1:6" ht="12.75">
      <c r="A26" s="17"/>
      <c r="B26" s="14"/>
      <c r="C26" s="13"/>
      <c r="D26" s="13"/>
      <c r="E26" s="15">
        <f>SUM(E3:E25)</f>
        <v>253749.94</v>
      </c>
      <c r="F26" s="14"/>
    </row>
    <row r="27" spans="1:6" ht="12.75">
      <c r="A27" s="17" t="s">
        <v>20</v>
      </c>
      <c r="B27" s="18"/>
      <c r="C27" s="13"/>
      <c r="D27" s="13"/>
      <c r="E27" s="15"/>
      <c r="F27" s="14"/>
    </row>
    <row r="28" spans="1:6" ht="12.75">
      <c r="A28" s="1"/>
      <c r="B28" s="19"/>
      <c r="C28" s="1"/>
      <c r="D28" s="4"/>
      <c r="E28" s="6"/>
      <c r="F28" s="10"/>
    </row>
    <row r="29" spans="1:6" ht="15.75">
      <c r="A29" s="27">
        <v>2111</v>
      </c>
      <c r="B29" s="28" t="s">
        <v>22</v>
      </c>
      <c r="C29" s="29"/>
      <c r="D29" s="30"/>
      <c r="E29" s="31"/>
      <c r="F29" s="32" t="s">
        <v>25</v>
      </c>
    </row>
    <row r="30" spans="1:6" ht="31.5">
      <c r="A30" s="27">
        <v>2120</v>
      </c>
      <c r="B30" s="28" t="s">
        <v>23</v>
      </c>
      <c r="C30" s="29"/>
      <c r="D30" s="30"/>
      <c r="E30" s="31"/>
      <c r="F30" s="32" t="s">
        <v>25</v>
      </c>
    </row>
    <row r="31" spans="1:6" ht="12.75">
      <c r="A31" s="34">
        <v>2210</v>
      </c>
      <c r="B31" s="75" t="s">
        <v>138</v>
      </c>
      <c r="C31" s="34"/>
      <c r="D31" s="36" t="s">
        <v>75</v>
      </c>
      <c r="E31" s="37">
        <v>772.5</v>
      </c>
      <c r="F31" s="35" t="s">
        <v>86</v>
      </c>
    </row>
    <row r="32" spans="1:6" ht="12.75">
      <c r="A32" s="24">
        <v>2230</v>
      </c>
      <c r="B32" s="23" t="s">
        <v>31</v>
      </c>
      <c r="C32" s="24"/>
      <c r="D32" s="24"/>
      <c r="E32" s="25"/>
      <c r="F32" s="26" t="s">
        <v>66</v>
      </c>
    </row>
    <row r="33" spans="1:6" ht="12.75">
      <c r="A33" s="22">
        <v>2230</v>
      </c>
      <c r="B33" s="23" t="s">
        <v>30</v>
      </c>
      <c r="C33" s="24"/>
      <c r="D33" s="24"/>
      <c r="E33" s="25"/>
      <c r="F33" s="23" t="s">
        <v>44</v>
      </c>
    </row>
    <row r="34" spans="1:6" ht="12.75">
      <c r="A34" s="24">
        <v>2230</v>
      </c>
      <c r="B34" s="23" t="s">
        <v>32</v>
      </c>
      <c r="C34" s="24"/>
      <c r="D34" s="24"/>
      <c r="E34" s="25"/>
      <c r="F34" s="23" t="s">
        <v>37</v>
      </c>
    </row>
    <row r="35" spans="1:6" ht="25.5">
      <c r="A35" s="22">
        <v>2230</v>
      </c>
      <c r="B35" s="23" t="s">
        <v>64</v>
      </c>
      <c r="C35" s="24"/>
      <c r="D35" s="24"/>
      <c r="E35" s="25"/>
      <c r="F35" s="23" t="s">
        <v>65</v>
      </c>
    </row>
    <row r="36" spans="1:6" ht="12.75">
      <c r="A36" s="13"/>
      <c r="B36" s="59"/>
      <c r="C36" s="13"/>
      <c r="D36" s="21"/>
      <c r="E36" s="15">
        <f>SUM(E29:E35)</f>
        <v>772.5</v>
      </c>
      <c r="F36" s="14"/>
    </row>
    <row r="37" spans="1:6" ht="12.75">
      <c r="A37" s="13" t="s">
        <v>21</v>
      </c>
      <c r="B37" s="20"/>
      <c r="C37" s="1"/>
      <c r="D37" s="4"/>
      <c r="E37" s="6"/>
      <c r="F37" s="10"/>
    </row>
    <row r="38" spans="1:6" ht="38.25">
      <c r="A38" s="34">
        <v>3310</v>
      </c>
      <c r="B38" s="35" t="s">
        <v>53</v>
      </c>
      <c r="C38" s="34"/>
      <c r="D38" s="36" t="s">
        <v>75</v>
      </c>
      <c r="E38" s="37">
        <v>27600</v>
      </c>
      <c r="F38" s="35" t="s">
        <v>77</v>
      </c>
    </row>
    <row r="39" spans="1:6" ht="25.5">
      <c r="A39" s="1">
        <v>3132</v>
      </c>
      <c r="B39" s="10" t="s">
        <v>147</v>
      </c>
      <c r="C39" s="1"/>
      <c r="D39" s="36" t="s">
        <v>75</v>
      </c>
      <c r="E39" s="6">
        <v>4500</v>
      </c>
      <c r="F39" s="10" t="s">
        <v>148</v>
      </c>
    </row>
    <row r="40" spans="1:6" ht="12.75">
      <c r="A40" s="1"/>
      <c r="B40" s="14" t="s">
        <v>48</v>
      </c>
      <c r="C40" s="13"/>
      <c r="D40" s="13"/>
      <c r="E40" s="15">
        <f>E36+E26+E38</f>
        <v>282122.44</v>
      </c>
      <c r="F40" s="10"/>
    </row>
    <row r="41" spans="1:6" ht="12.75">
      <c r="A41" s="13"/>
      <c r="B41" s="14"/>
      <c r="C41" s="13"/>
      <c r="D41" s="13"/>
      <c r="E41" s="15"/>
      <c r="F41" s="14"/>
    </row>
    <row r="42" spans="1:6" ht="12.75">
      <c r="A42" s="1"/>
      <c r="B42" s="10"/>
      <c r="C42" s="1"/>
      <c r="D42" s="1"/>
      <c r="E42" s="6"/>
      <c r="F42" s="10"/>
    </row>
    <row r="43" spans="1:6" ht="12.75">
      <c r="A43" s="1">
        <v>2230</v>
      </c>
      <c r="B43" s="10" t="s">
        <v>43</v>
      </c>
      <c r="C43" s="1"/>
      <c r="D43" s="1"/>
      <c r="E43" s="6"/>
      <c r="F43" s="10"/>
    </row>
    <row r="44" spans="1:6" ht="12.75">
      <c r="A44" s="1"/>
      <c r="B44" s="10"/>
      <c r="C44" s="1"/>
      <c r="D44" s="1"/>
      <c r="E44" s="6"/>
      <c r="F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/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/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v>43869.46</v>
      </c>
      <c r="F5" s="32" t="s">
        <v>25</v>
      </c>
    </row>
    <row r="6" spans="1:6" ht="31.5">
      <c r="A6" s="27">
        <v>2120</v>
      </c>
      <c r="B6" s="28" t="s">
        <v>23</v>
      </c>
      <c r="C6" s="29"/>
      <c r="D6" s="30" t="s">
        <v>75</v>
      </c>
      <c r="E6" s="31">
        <v>10936.63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/>
      <c r="F7" s="32"/>
    </row>
    <row r="8" spans="1:6" ht="12.75">
      <c r="A8" s="42">
        <v>2273</v>
      </c>
      <c r="B8" s="43" t="s">
        <v>16</v>
      </c>
      <c r="C8" s="42"/>
      <c r="D8" s="50" t="s">
        <v>75</v>
      </c>
      <c r="E8" s="45">
        <v>76.25</v>
      </c>
      <c r="F8" s="43" t="s">
        <v>17</v>
      </c>
    </row>
    <row r="9" spans="1:6" ht="12.75">
      <c r="A9" s="46"/>
      <c r="B9" s="47"/>
      <c r="C9" s="46"/>
      <c r="D9" s="48"/>
      <c r="E9" s="49"/>
      <c r="F9" s="47"/>
    </row>
    <row r="10" spans="1:6" ht="12.75">
      <c r="A10" s="46">
        <v>2210</v>
      </c>
      <c r="B10" s="35" t="s">
        <v>12</v>
      </c>
      <c r="C10" s="34"/>
      <c r="D10" s="36"/>
      <c r="E10" s="37"/>
      <c r="F10" s="35" t="s">
        <v>13</v>
      </c>
    </row>
    <row r="11" spans="1:6" ht="12.75">
      <c r="A11" s="50">
        <v>2250</v>
      </c>
      <c r="B11" s="51" t="s">
        <v>14</v>
      </c>
      <c r="C11" s="50"/>
      <c r="D11" s="50" t="s">
        <v>75</v>
      </c>
      <c r="E11" s="31">
        <v>73</v>
      </c>
      <c r="F11" s="53" t="s">
        <v>15</v>
      </c>
    </row>
    <row r="12" spans="1:6" ht="12.75">
      <c r="A12" s="17"/>
      <c r="B12" s="14"/>
      <c r="C12" s="13"/>
      <c r="D12" s="13"/>
      <c r="E12" s="15">
        <f>SUM(E3:E11)</f>
        <v>54955.34</v>
      </c>
      <c r="F12" s="14"/>
    </row>
    <row r="13" spans="1:6" ht="12.75">
      <c r="A13" s="17" t="s">
        <v>20</v>
      </c>
      <c r="B13" s="18"/>
      <c r="C13" s="13"/>
      <c r="D13" s="13"/>
      <c r="E13" s="15"/>
      <c r="F13" s="14"/>
    </row>
    <row r="14" spans="1:6" ht="12.75">
      <c r="A14" s="1"/>
      <c r="B14" s="19"/>
      <c r="C14" s="1"/>
      <c r="D14" s="4"/>
      <c r="E14" s="6"/>
      <c r="F14" s="10"/>
    </row>
    <row r="15" spans="1:6" ht="12.75">
      <c r="A15" s="13"/>
      <c r="B15" s="59"/>
      <c r="C15" s="13"/>
      <c r="D15" s="21"/>
      <c r="E15" s="15"/>
      <c r="F15" s="14"/>
    </row>
    <row r="16" spans="1:6" ht="12.75">
      <c r="A16" s="13" t="s">
        <v>21</v>
      </c>
      <c r="B16" s="20"/>
      <c r="C16" s="1"/>
      <c r="D16" s="4"/>
      <c r="E16" s="6"/>
      <c r="F16" s="10"/>
    </row>
    <row r="17" spans="1:6" ht="12.75">
      <c r="A17" s="1"/>
      <c r="B17" s="10"/>
      <c r="C17" s="1"/>
      <c r="D17" s="1"/>
      <c r="E17" s="6"/>
      <c r="F17" s="10"/>
    </row>
    <row r="18" spans="1:6" ht="12.75">
      <c r="A18" s="1"/>
      <c r="B18" s="14" t="s">
        <v>48</v>
      </c>
      <c r="C18" s="13"/>
      <c r="D18" s="13"/>
      <c r="E18" s="15">
        <f>E15+E12</f>
        <v>54955.34</v>
      </c>
      <c r="F18" s="10"/>
    </row>
    <row r="19" spans="1:6" ht="12.75">
      <c r="A19" s="13"/>
      <c r="B19" s="14"/>
      <c r="C19" s="13"/>
      <c r="D19" s="13"/>
      <c r="E19" s="15"/>
      <c r="F19" s="14"/>
    </row>
    <row r="20" spans="1:6" ht="12.75">
      <c r="A20" s="1"/>
      <c r="B20" s="10"/>
      <c r="C20" s="1"/>
      <c r="D20" s="1"/>
      <c r="E20" s="6"/>
      <c r="F20" s="10"/>
    </row>
    <row r="21" spans="1:6" ht="12.75">
      <c r="A21" s="1">
        <v>2230</v>
      </c>
      <c r="B21" s="10" t="s">
        <v>43</v>
      </c>
      <c r="C21" s="1"/>
      <c r="D21" s="1"/>
      <c r="E21" s="6"/>
      <c r="F21" s="10"/>
    </row>
    <row r="22" spans="1:6" ht="12.75">
      <c r="A22" s="1"/>
      <c r="B22" s="10"/>
      <c r="C22" s="1"/>
      <c r="D22" s="1"/>
      <c r="E22" s="6"/>
      <c r="F2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3" sqref="D3:D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140372.9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30882.05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v>30421.96</v>
      </c>
      <c r="F5" s="32" t="s">
        <v>25</v>
      </c>
    </row>
    <row r="6" spans="1:6" ht="31.5">
      <c r="A6" s="27">
        <v>2120</v>
      </c>
      <c r="B6" s="28" t="s">
        <v>23</v>
      </c>
      <c r="C6" s="29"/>
      <c r="D6" s="30" t="s">
        <v>75</v>
      </c>
      <c r="E6" s="31">
        <v>11985.68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>
        <v>13245.2</v>
      </c>
      <c r="F7" s="32"/>
    </row>
    <row r="8" spans="1:6" ht="12.75">
      <c r="A8" s="34">
        <v>2210</v>
      </c>
      <c r="B8" s="35" t="s">
        <v>12</v>
      </c>
      <c r="C8" s="34"/>
      <c r="D8" s="36"/>
      <c r="E8" s="37"/>
      <c r="F8" s="35" t="s">
        <v>13</v>
      </c>
    </row>
    <row r="9" spans="1:6" ht="25.5">
      <c r="A9" s="34">
        <v>2210</v>
      </c>
      <c r="B9" s="75" t="s">
        <v>62</v>
      </c>
      <c r="C9" s="34"/>
      <c r="D9" s="36"/>
      <c r="E9" s="37"/>
      <c r="F9" s="35" t="s">
        <v>63</v>
      </c>
    </row>
    <row r="10" spans="1:6" ht="12.75">
      <c r="A10" s="42">
        <v>2273</v>
      </c>
      <c r="B10" s="43" t="s">
        <v>16</v>
      </c>
      <c r="C10" s="42"/>
      <c r="D10" s="48" t="s">
        <v>75</v>
      </c>
      <c r="E10" s="45">
        <v>3558.36</v>
      </c>
      <c r="F10" s="43" t="s">
        <v>17</v>
      </c>
    </row>
    <row r="11" spans="1:6" ht="12.75">
      <c r="A11" s="46">
        <v>2240</v>
      </c>
      <c r="B11" s="47" t="s">
        <v>18</v>
      </c>
      <c r="C11" s="46"/>
      <c r="D11" s="48" t="s">
        <v>75</v>
      </c>
      <c r="E11" s="49">
        <v>53.64</v>
      </c>
      <c r="F11" s="47" t="s">
        <v>50</v>
      </c>
    </row>
    <row r="12" spans="1:6" ht="12.75">
      <c r="A12" s="46"/>
      <c r="B12" s="47"/>
      <c r="C12" s="46"/>
      <c r="D12" s="48"/>
      <c r="E12" s="49"/>
      <c r="F12" s="47"/>
    </row>
    <row r="13" spans="1:6" ht="12.75">
      <c r="A13" s="46"/>
      <c r="B13" s="47"/>
      <c r="C13" s="46"/>
      <c r="D13" s="48"/>
      <c r="E13" s="49"/>
      <c r="F13" s="47"/>
    </row>
    <row r="14" spans="1:6" ht="12.75">
      <c r="A14" s="50">
        <v>2250</v>
      </c>
      <c r="B14" s="51" t="s">
        <v>14</v>
      </c>
      <c r="C14" s="50"/>
      <c r="D14" s="50" t="s">
        <v>75</v>
      </c>
      <c r="E14" s="52" t="s">
        <v>110</v>
      </c>
      <c r="F14" s="53" t="s">
        <v>15</v>
      </c>
    </row>
    <row r="15" spans="1:6" ht="12.75">
      <c r="A15" s="22">
        <v>2230</v>
      </c>
      <c r="B15" s="23" t="s">
        <v>30</v>
      </c>
      <c r="C15" s="24"/>
      <c r="D15" s="24"/>
      <c r="E15" s="25"/>
      <c r="F15" s="23" t="s">
        <v>44</v>
      </c>
    </row>
    <row r="16" spans="1:6" ht="12.75">
      <c r="A16" s="22">
        <v>2230</v>
      </c>
      <c r="B16" s="23" t="s">
        <v>31</v>
      </c>
      <c r="C16" s="24"/>
      <c r="D16" s="24"/>
      <c r="E16" s="25"/>
      <c r="F16" s="26" t="s">
        <v>66</v>
      </c>
    </row>
    <row r="17" spans="1:6" ht="12.75">
      <c r="A17" s="22">
        <v>2230</v>
      </c>
      <c r="B17" s="23" t="s">
        <v>32</v>
      </c>
      <c r="C17" s="24"/>
      <c r="D17" s="24"/>
      <c r="E17" s="25"/>
      <c r="F17" s="23" t="s">
        <v>37</v>
      </c>
    </row>
    <row r="18" spans="1:6" ht="12.75">
      <c r="A18" s="22">
        <v>2230</v>
      </c>
      <c r="B18" s="23" t="s">
        <v>33</v>
      </c>
      <c r="C18" s="24"/>
      <c r="D18" s="24"/>
      <c r="E18" s="25"/>
      <c r="F18" s="23" t="s">
        <v>38</v>
      </c>
    </row>
    <row r="19" spans="1:6" ht="12.75">
      <c r="A19" s="22">
        <v>2230</v>
      </c>
      <c r="B19" s="23" t="s">
        <v>34</v>
      </c>
      <c r="C19" s="24"/>
      <c r="D19" s="24"/>
      <c r="E19" s="25"/>
      <c r="F19" s="23" t="s">
        <v>39</v>
      </c>
    </row>
    <row r="20" spans="1:6" ht="12.75">
      <c r="A20" s="22">
        <v>2230</v>
      </c>
      <c r="B20" s="23" t="s">
        <v>73</v>
      </c>
      <c r="C20" s="24"/>
      <c r="D20" s="24"/>
      <c r="E20" s="25"/>
      <c r="F20" s="23" t="s">
        <v>72</v>
      </c>
    </row>
    <row r="21" spans="1:6" ht="25.5">
      <c r="A21" s="22">
        <v>2230</v>
      </c>
      <c r="B21" s="23" t="s">
        <v>64</v>
      </c>
      <c r="C21" s="24"/>
      <c r="D21" s="24"/>
      <c r="E21" s="25"/>
      <c r="F21" s="23" t="s">
        <v>65</v>
      </c>
    </row>
    <row r="22" spans="1:6" ht="12.75">
      <c r="A22" s="17"/>
      <c r="B22" s="14"/>
      <c r="C22" s="13"/>
      <c r="D22" s="13"/>
      <c r="E22" s="15">
        <f>SUM(E3:E21)</f>
        <v>230519.78999999998</v>
      </c>
      <c r="F22" s="14"/>
    </row>
    <row r="23" spans="1:6" ht="12.75">
      <c r="A23" s="17" t="s">
        <v>20</v>
      </c>
      <c r="B23" s="18"/>
      <c r="C23" s="13"/>
      <c r="D23" s="13"/>
      <c r="E23" s="15"/>
      <c r="F23" s="14"/>
    </row>
    <row r="24" spans="1:6" ht="12.75">
      <c r="A24" s="1"/>
      <c r="B24" s="19"/>
      <c r="C24" s="1"/>
      <c r="D24" s="4"/>
      <c r="E24" s="6"/>
      <c r="F24" s="10"/>
    </row>
    <row r="25" spans="1:6" ht="15.75">
      <c r="A25" s="27">
        <v>2111</v>
      </c>
      <c r="B25" s="28" t="s">
        <v>22</v>
      </c>
      <c r="C25" s="29"/>
      <c r="D25" s="30"/>
      <c r="E25" s="31"/>
      <c r="F25" s="32" t="s">
        <v>25</v>
      </c>
    </row>
    <row r="26" spans="1:6" ht="31.5">
      <c r="A26" s="27">
        <v>2120</v>
      </c>
      <c r="B26" s="28" t="s">
        <v>23</v>
      </c>
      <c r="C26" s="29"/>
      <c r="D26" s="30"/>
      <c r="E26" s="31"/>
      <c r="F26" s="32" t="s">
        <v>25</v>
      </c>
    </row>
    <row r="27" spans="1:6" ht="12.75">
      <c r="A27" s="24">
        <v>2230</v>
      </c>
      <c r="B27" s="23" t="s">
        <v>31</v>
      </c>
      <c r="C27" s="24"/>
      <c r="D27" s="24"/>
      <c r="E27" s="25"/>
      <c r="F27" s="26" t="s">
        <v>66</v>
      </c>
    </row>
    <row r="28" spans="1:6" ht="12.75">
      <c r="A28" s="24">
        <v>2230</v>
      </c>
      <c r="B28" s="23" t="s">
        <v>33</v>
      </c>
      <c r="C28" s="24"/>
      <c r="D28" s="24"/>
      <c r="E28" s="25"/>
      <c r="F28" s="23" t="s">
        <v>38</v>
      </c>
    </row>
    <row r="29" spans="1:6" ht="12.75">
      <c r="A29" s="24">
        <v>2230</v>
      </c>
      <c r="B29" s="23" t="s">
        <v>34</v>
      </c>
      <c r="C29" s="24"/>
      <c r="D29" s="24"/>
      <c r="E29" s="25"/>
      <c r="F29" s="23" t="s">
        <v>39</v>
      </c>
    </row>
    <row r="30" spans="1:6" ht="12.75">
      <c r="A30" s="24">
        <v>2230</v>
      </c>
      <c r="B30" s="23" t="s">
        <v>35</v>
      </c>
      <c r="C30" s="24"/>
      <c r="D30" s="24"/>
      <c r="E30" s="25"/>
      <c r="F30" s="23" t="s">
        <v>40</v>
      </c>
    </row>
    <row r="31" spans="1:6" ht="12.75">
      <c r="A31" s="24">
        <v>2230</v>
      </c>
      <c r="B31" s="23" t="s">
        <v>32</v>
      </c>
      <c r="C31" s="24"/>
      <c r="D31" s="24"/>
      <c r="E31" s="25"/>
      <c r="F31" s="23" t="s">
        <v>37</v>
      </c>
    </row>
    <row r="32" spans="1:6" ht="12.75">
      <c r="A32" s="22">
        <v>2230</v>
      </c>
      <c r="B32" s="23" t="s">
        <v>73</v>
      </c>
      <c r="C32" s="24"/>
      <c r="D32" s="24"/>
      <c r="E32" s="25"/>
      <c r="F32" s="23" t="s">
        <v>72</v>
      </c>
    </row>
    <row r="33" spans="1:6" ht="12.75">
      <c r="A33" s="13"/>
      <c r="B33" s="59"/>
      <c r="C33" s="13"/>
      <c r="D33" s="24"/>
      <c r="E33" s="15">
        <f>SUM(E25:E32)</f>
        <v>0</v>
      </c>
      <c r="F33" s="14"/>
    </row>
    <row r="34" spans="1:6" ht="12.75">
      <c r="A34" s="13" t="s">
        <v>21</v>
      </c>
      <c r="B34" s="20"/>
      <c r="C34" s="1"/>
      <c r="D34" s="4"/>
      <c r="E34" s="6"/>
      <c r="F34" s="10"/>
    </row>
    <row r="35" spans="1:6" ht="12.75">
      <c r="A35" s="61"/>
      <c r="B35" s="62"/>
      <c r="C35" s="61"/>
      <c r="D35" s="61"/>
      <c r="E35" s="63">
        <v>0</v>
      </c>
      <c r="F35" s="62"/>
    </row>
    <row r="36" spans="1:6" ht="12.75">
      <c r="A36" s="1"/>
      <c r="B36" s="10"/>
      <c r="C36" s="1"/>
      <c r="D36" s="1"/>
      <c r="E36" s="6"/>
      <c r="F36" s="10"/>
    </row>
    <row r="37" spans="1:6" ht="12.75">
      <c r="A37" s="1"/>
      <c r="B37" s="14" t="s">
        <v>48</v>
      </c>
      <c r="C37" s="13"/>
      <c r="D37" s="13"/>
      <c r="E37" s="15">
        <f>E33+E22+E35</f>
        <v>230519.78999999998</v>
      </c>
      <c r="F37" s="10"/>
    </row>
    <row r="38" spans="1:6" ht="12.75">
      <c r="A38" s="13"/>
      <c r="B38" s="14"/>
      <c r="C38" s="13"/>
      <c r="D38" s="13"/>
      <c r="E38" s="15"/>
      <c r="F38" s="14"/>
    </row>
    <row r="39" spans="1:6" ht="12.75">
      <c r="A39" s="1"/>
      <c r="B39" s="10"/>
      <c r="C39" s="1"/>
      <c r="D39" s="1"/>
      <c r="E39" s="6"/>
      <c r="F39" s="10"/>
    </row>
    <row r="40" spans="1:6" ht="12.75">
      <c r="A40" s="1">
        <v>2230</v>
      </c>
      <c r="B40" s="10" t="s">
        <v>43</v>
      </c>
      <c r="C40" s="1"/>
      <c r="D40" s="1" t="s">
        <v>71</v>
      </c>
      <c r="E40" s="6">
        <v>2406.31</v>
      </c>
      <c r="F40" s="10"/>
    </row>
    <row r="41" spans="1:6" ht="12.75">
      <c r="A41" s="1"/>
      <c r="B41" s="10"/>
      <c r="C41" s="1"/>
      <c r="D41" s="1"/>
      <c r="E41" s="6"/>
      <c r="F4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3" sqref="D3:D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42522.2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9354.9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v>4480</v>
      </c>
      <c r="F5" s="32" t="s">
        <v>25</v>
      </c>
    </row>
    <row r="6" spans="1:6" ht="31.5">
      <c r="A6" s="27">
        <v>2120</v>
      </c>
      <c r="B6" s="28" t="s">
        <v>23</v>
      </c>
      <c r="C6" s="29"/>
      <c r="D6" s="30" t="s">
        <v>75</v>
      </c>
      <c r="E6" s="31">
        <v>985.6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/>
      <c r="F7" s="32"/>
    </row>
    <row r="8" spans="1:6" ht="12.75">
      <c r="A8" s="42">
        <v>2273</v>
      </c>
      <c r="B8" s="43" t="s">
        <v>16</v>
      </c>
      <c r="C8" s="42"/>
      <c r="D8" s="50" t="s">
        <v>75</v>
      </c>
      <c r="E8" s="45">
        <v>284.21</v>
      </c>
      <c r="F8" s="43" t="s">
        <v>17</v>
      </c>
    </row>
    <row r="9" spans="1:6" ht="12.75">
      <c r="A9" s="50">
        <v>2250</v>
      </c>
      <c r="B9" s="51" t="s">
        <v>14</v>
      </c>
      <c r="C9" s="50"/>
      <c r="D9" s="50" t="s">
        <v>75</v>
      </c>
      <c r="E9" s="60"/>
      <c r="F9" s="53" t="s">
        <v>15</v>
      </c>
    </row>
    <row r="10" spans="1:6" ht="12.75">
      <c r="A10" s="17"/>
      <c r="B10" s="14"/>
      <c r="C10" s="13"/>
      <c r="D10" s="13"/>
      <c r="E10" s="15">
        <f>SUM(E3:E9)</f>
        <v>57626.909999999996</v>
      </c>
      <c r="F10" s="14"/>
    </row>
    <row r="11" spans="1:6" ht="12.75">
      <c r="A11" s="17" t="s">
        <v>20</v>
      </c>
      <c r="B11" s="18"/>
      <c r="C11" s="13"/>
      <c r="D11" s="13"/>
      <c r="E11" s="15"/>
      <c r="F11" s="14"/>
    </row>
    <row r="12" spans="1:6" ht="12.75">
      <c r="A12" s="1"/>
      <c r="B12" s="19"/>
      <c r="C12" s="1"/>
      <c r="D12" s="4"/>
      <c r="E12" s="6"/>
      <c r="F12" s="10"/>
    </row>
    <row r="13" spans="1:6" ht="12.75">
      <c r="A13" s="13"/>
      <c r="B13" s="59"/>
      <c r="C13" s="13"/>
      <c r="D13" s="21"/>
      <c r="E13" s="15"/>
      <c r="F13" s="14"/>
    </row>
    <row r="14" spans="1:6" ht="12.75">
      <c r="A14" s="13" t="s">
        <v>21</v>
      </c>
      <c r="B14" s="20"/>
      <c r="C14" s="1"/>
      <c r="D14" s="4"/>
      <c r="E14" s="6"/>
      <c r="F14" s="10"/>
    </row>
    <row r="15" spans="1:6" ht="12.75">
      <c r="A15" s="1"/>
      <c r="B15" s="10"/>
      <c r="C15" s="1"/>
      <c r="D15" s="1"/>
      <c r="E15" s="6"/>
      <c r="F15" s="10"/>
    </row>
    <row r="16" spans="1:6" ht="12.75">
      <c r="A16" s="1"/>
      <c r="B16" s="14" t="s">
        <v>48</v>
      </c>
      <c r="C16" s="13"/>
      <c r="D16" s="13"/>
      <c r="E16" s="15">
        <f>E13+E10</f>
        <v>57626.909999999996</v>
      </c>
      <c r="F16" s="10"/>
    </row>
    <row r="17" spans="1:6" ht="12.75">
      <c r="A17" s="13"/>
      <c r="B17" s="14"/>
      <c r="C17" s="13"/>
      <c r="D17" s="13"/>
      <c r="E17" s="15"/>
      <c r="F17" s="14"/>
    </row>
    <row r="18" spans="1:6" ht="12.75">
      <c r="A18" s="1"/>
      <c r="B18" s="10"/>
      <c r="C18" s="1"/>
      <c r="D18" s="1"/>
      <c r="E18" s="6"/>
      <c r="F18" s="10"/>
    </row>
    <row r="19" spans="1:6" ht="12.75">
      <c r="A19" s="1">
        <v>2230</v>
      </c>
      <c r="B19" s="10" t="s">
        <v>43</v>
      </c>
      <c r="C19" s="1"/>
      <c r="D19" s="1" t="s">
        <v>42</v>
      </c>
      <c r="E19" s="6"/>
      <c r="F19" s="10"/>
    </row>
    <row r="20" spans="1:6" ht="12.75">
      <c r="A20" s="1"/>
      <c r="B20" s="10"/>
      <c r="C20" s="1"/>
      <c r="D20" s="1"/>
      <c r="E20" s="6"/>
      <c r="F2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282730.46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64998.42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f>68126+42006.09</f>
        <v>110132.09</v>
      </c>
      <c r="F5" s="32" t="s">
        <v>25</v>
      </c>
    </row>
    <row r="6" spans="1:6" ht="33.75" customHeight="1">
      <c r="A6" s="27">
        <v>2120</v>
      </c>
      <c r="B6" s="28" t="s">
        <v>23</v>
      </c>
      <c r="C6" s="29"/>
      <c r="D6" s="30" t="s">
        <v>75</v>
      </c>
      <c r="E6" s="31">
        <f>15040.9+10002.99</f>
        <v>25043.89</v>
      </c>
      <c r="F6" s="32" t="s">
        <v>25</v>
      </c>
    </row>
    <row r="7" spans="1:6" ht="33.75" customHeight="1">
      <c r="A7" s="27">
        <v>0</v>
      </c>
      <c r="B7" s="28" t="s">
        <v>51</v>
      </c>
      <c r="C7" s="29"/>
      <c r="D7" s="30" t="s">
        <v>75</v>
      </c>
      <c r="E7" s="31">
        <v>14716.8</v>
      </c>
      <c r="F7" s="32"/>
    </row>
    <row r="8" spans="1:6" ht="12.75">
      <c r="A8" s="34">
        <v>2210</v>
      </c>
      <c r="B8" s="35" t="s">
        <v>12</v>
      </c>
      <c r="C8" s="34"/>
      <c r="D8" s="36" t="s">
        <v>75</v>
      </c>
      <c r="E8" s="37">
        <v>1625</v>
      </c>
      <c r="F8" s="35" t="s">
        <v>13</v>
      </c>
    </row>
    <row r="9" spans="1:6" ht="25.5">
      <c r="A9" s="34">
        <v>2210</v>
      </c>
      <c r="B9" s="35" t="s">
        <v>115</v>
      </c>
      <c r="C9" s="34"/>
      <c r="D9" s="36" t="s">
        <v>75</v>
      </c>
      <c r="E9" s="37">
        <v>8400</v>
      </c>
      <c r="F9" s="35" t="s">
        <v>116</v>
      </c>
    </row>
    <row r="10" spans="1:6" ht="12.75">
      <c r="A10" s="34">
        <v>2210</v>
      </c>
      <c r="B10" s="35" t="s">
        <v>118</v>
      </c>
      <c r="C10" s="34"/>
      <c r="D10" s="36" t="s">
        <v>75</v>
      </c>
      <c r="E10" s="37">
        <v>9100</v>
      </c>
      <c r="F10" s="35" t="s">
        <v>119</v>
      </c>
    </row>
    <row r="11" spans="1:6" ht="12.75">
      <c r="A11" s="34">
        <v>2210</v>
      </c>
      <c r="B11" s="35" t="s">
        <v>123</v>
      </c>
      <c r="C11" s="34"/>
      <c r="D11" s="36" t="s">
        <v>75</v>
      </c>
      <c r="E11" s="37">
        <v>5780</v>
      </c>
      <c r="F11" s="35" t="s">
        <v>80</v>
      </c>
    </row>
    <row r="12" spans="1:6" ht="25.5">
      <c r="A12" s="34">
        <v>2210</v>
      </c>
      <c r="B12" s="75" t="s">
        <v>62</v>
      </c>
      <c r="C12" s="34"/>
      <c r="D12" s="36"/>
      <c r="E12" s="37"/>
      <c r="F12" s="35" t="s">
        <v>63</v>
      </c>
    </row>
    <row r="13" spans="1:6" ht="12.75">
      <c r="A13" s="42">
        <v>2273</v>
      </c>
      <c r="B13" s="43" t="s">
        <v>16</v>
      </c>
      <c r="C13" s="42"/>
      <c r="D13" s="36" t="s">
        <v>75</v>
      </c>
      <c r="E13" s="45">
        <v>15254.74</v>
      </c>
      <c r="F13" s="43" t="s">
        <v>17</v>
      </c>
    </row>
    <row r="14" spans="1:6" ht="25.5">
      <c r="A14" s="46">
        <v>2240</v>
      </c>
      <c r="B14" s="47" t="s">
        <v>18</v>
      </c>
      <c r="C14" s="46"/>
      <c r="D14" s="48" t="s">
        <v>75</v>
      </c>
      <c r="E14" s="49">
        <v>53.64</v>
      </c>
      <c r="F14" s="47" t="s">
        <v>19</v>
      </c>
    </row>
    <row r="15" spans="1:6" ht="12.75">
      <c r="A15" s="50">
        <v>2250</v>
      </c>
      <c r="B15" s="51" t="s">
        <v>14</v>
      </c>
      <c r="C15" s="50"/>
      <c r="D15" s="50" t="s">
        <v>75</v>
      </c>
      <c r="E15" s="60" t="s">
        <v>106</v>
      </c>
      <c r="F15" s="53" t="s">
        <v>15</v>
      </c>
    </row>
    <row r="16" spans="1:6" ht="12.75">
      <c r="A16" s="22">
        <v>2230</v>
      </c>
      <c r="B16" s="23" t="s">
        <v>29</v>
      </c>
      <c r="C16" s="24"/>
      <c r="D16" s="24"/>
      <c r="E16" s="25"/>
      <c r="F16" s="23" t="s">
        <v>41</v>
      </c>
    </row>
    <row r="17" spans="1:6" ht="25.5">
      <c r="A17" s="22">
        <v>2230</v>
      </c>
      <c r="B17" s="23" t="s">
        <v>31</v>
      </c>
      <c r="C17" s="24"/>
      <c r="D17" s="24"/>
      <c r="E17" s="25"/>
      <c r="F17" s="26" t="s">
        <v>36</v>
      </c>
    </row>
    <row r="18" spans="1:6" ht="12.75">
      <c r="A18" s="22">
        <v>2230</v>
      </c>
      <c r="B18" s="23" t="s">
        <v>32</v>
      </c>
      <c r="C18" s="24"/>
      <c r="D18" s="24"/>
      <c r="E18" s="25"/>
      <c r="F18" s="23" t="s">
        <v>37</v>
      </c>
    </row>
    <row r="19" spans="1:6" ht="12.75">
      <c r="A19" s="22">
        <v>2230</v>
      </c>
      <c r="B19" s="23" t="s">
        <v>33</v>
      </c>
      <c r="C19" s="24"/>
      <c r="D19" s="24"/>
      <c r="E19" s="25"/>
      <c r="F19" s="23" t="s">
        <v>38</v>
      </c>
    </row>
    <row r="20" spans="1:6" ht="12.75">
      <c r="A20" s="22">
        <v>2230</v>
      </c>
      <c r="B20" s="23" t="s">
        <v>34</v>
      </c>
      <c r="C20" s="24"/>
      <c r="D20" s="24"/>
      <c r="E20" s="25"/>
      <c r="F20" s="23" t="s">
        <v>39</v>
      </c>
    </row>
    <row r="21" spans="1:6" ht="12.75">
      <c r="A21" s="22">
        <v>2230</v>
      </c>
      <c r="B21" s="23" t="s">
        <v>73</v>
      </c>
      <c r="C21" s="24"/>
      <c r="D21" s="24"/>
      <c r="E21" s="25"/>
      <c r="F21" s="23" t="s">
        <v>72</v>
      </c>
    </row>
    <row r="22" spans="1:6" ht="12.75">
      <c r="A22" s="22">
        <v>2230</v>
      </c>
      <c r="B22" s="23" t="s">
        <v>30</v>
      </c>
      <c r="C22" s="24"/>
      <c r="D22" s="24"/>
      <c r="E22" s="25"/>
      <c r="F22" s="23" t="s">
        <v>44</v>
      </c>
    </row>
    <row r="23" spans="1:6" ht="12.75">
      <c r="A23" s="22">
        <v>2230</v>
      </c>
      <c r="B23" s="23" t="s">
        <v>35</v>
      </c>
      <c r="C23" s="24"/>
      <c r="D23" s="24"/>
      <c r="E23" s="25"/>
      <c r="F23" s="23" t="s">
        <v>40</v>
      </c>
    </row>
    <row r="24" spans="1:6" ht="12.75">
      <c r="A24" s="17"/>
      <c r="B24" s="14"/>
      <c r="C24" s="13"/>
      <c r="D24" s="13"/>
      <c r="E24" s="15">
        <f>SUM(E3:E23)</f>
        <v>537835.04</v>
      </c>
      <c r="F24" s="14"/>
    </row>
    <row r="25" spans="1:6" ht="12.75">
      <c r="A25" s="17" t="s">
        <v>20</v>
      </c>
      <c r="B25" s="18"/>
      <c r="C25" s="13"/>
      <c r="D25" s="13"/>
      <c r="E25" s="15"/>
      <c r="F25" s="14"/>
    </row>
    <row r="26" spans="1:6" ht="12.75">
      <c r="A26" s="1"/>
      <c r="B26" s="19"/>
      <c r="C26" s="1"/>
      <c r="D26" s="4"/>
      <c r="E26" s="6"/>
      <c r="F26" s="10"/>
    </row>
    <row r="27" spans="1:6" ht="12.75">
      <c r="A27" s="24">
        <v>2230</v>
      </c>
      <c r="B27" s="23" t="s">
        <v>31</v>
      </c>
      <c r="C27" s="24"/>
      <c r="D27" s="24"/>
      <c r="E27" s="25"/>
      <c r="F27" s="26" t="s">
        <v>66</v>
      </c>
    </row>
    <row r="28" spans="1:6" ht="12.75">
      <c r="A28" s="24">
        <v>2230</v>
      </c>
      <c r="B28" s="23" t="s">
        <v>33</v>
      </c>
      <c r="C28" s="24"/>
      <c r="D28" s="24"/>
      <c r="E28" s="25"/>
      <c r="F28" s="23" t="s">
        <v>38</v>
      </c>
    </row>
    <row r="29" spans="1:6" ht="12.75">
      <c r="A29" s="24">
        <v>2230</v>
      </c>
      <c r="B29" s="23" t="s">
        <v>34</v>
      </c>
      <c r="C29" s="24"/>
      <c r="D29" s="24"/>
      <c r="E29" s="25"/>
      <c r="F29" s="23" t="s">
        <v>39</v>
      </c>
    </row>
    <row r="30" spans="1:6" ht="12.75">
      <c r="A30" s="22">
        <v>2230</v>
      </c>
      <c r="B30" s="23" t="s">
        <v>32</v>
      </c>
      <c r="C30" s="24"/>
      <c r="D30" s="24"/>
      <c r="E30" s="25"/>
      <c r="F30" s="23" t="s">
        <v>37</v>
      </c>
    </row>
    <row r="31" spans="1:6" ht="12.75">
      <c r="A31" s="22">
        <v>2230</v>
      </c>
      <c r="B31" s="23" t="s">
        <v>29</v>
      </c>
      <c r="C31" s="24"/>
      <c r="D31" s="24"/>
      <c r="E31" s="25"/>
      <c r="F31" s="23" t="s">
        <v>41</v>
      </c>
    </row>
    <row r="32" spans="1:6" ht="25.5">
      <c r="A32" s="22">
        <v>2230</v>
      </c>
      <c r="B32" s="23" t="s">
        <v>64</v>
      </c>
      <c r="C32" s="24"/>
      <c r="D32" s="24"/>
      <c r="E32" s="25"/>
      <c r="F32" s="23" t="s">
        <v>65</v>
      </c>
    </row>
    <row r="33" spans="1:6" ht="12.75">
      <c r="A33" s="34">
        <v>2210</v>
      </c>
      <c r="B33" s="75" t="s">
        <v>94</v>
      </c>
      <c r="C33" s="34"/>
      <c r="D33" s="36" t="s">
        <v>75</v>
      </c>
      <c r="E33" s="37">
        <v>2561</v>
      </c>
      <c r="F33" s="35" t="s">
        <v>95</v>
      </c>
    </row>
    <row r="34" spans="1:6" ht="12.75">
      <c r="A34" s="22">
        <v>2230</v>
      </c>
      <c r="B34" s="23" t="s">
        <v>30</v>
      </c>
      <c r="C34" s="24"/>
      <c r="D34" s="24"/>
      <c r="E34" s="25"/>
      <c r="F34" s="23" t="s">
        <v>44</v>
      </c>
    </row>
    <row r="35" spans="1:6" ht="12.75">
      <c r="A35" s="13"/>
      <c r="B35" s="59"/>
      <c r="C35" s="13"/>
      <c r="D35" s="21"/>
      <c r="E35" s="15">
        <f>SUM(E27:E34)</f>
        <v>2561</v>
      </c>
      <c r="F35" s="14"/>
    </row>
    <row r="36" spans="1:6" ht="12.75">
      <c r="A36" s="13" t="s">
        <v>21</v>
      </c>
      <c r="B36" s="20"/>
      <c r="C36" s="1"/>
      <c r="D36" s="4"/>
      <c r="E36" s="6"/>
      <c r="F36" s="10"/>
    </row>
    <row r="37" spans="1:6" ht="12.75">
      <c r="A37" s="13">
        <v>3110</v>
      </c>
      <c r="B37" s="35" t="s">
        <v>118</v>
      </c>
      <c r="C37" s="34"/>
      <c r="D37" s="36" t="s">
        <v>75</v>
      </c>
      <c r="E37" s="37">
        <v>9300</v>
      </c>
      <c r="F37" s="35" t="s">
        <v>142</v>
      </c>
    </row>
    <row r="38" spans="1:6" ht="12.75">
      <c r="A38" s="1">
        <v>3110</v>
      </c>
      <c r="B38" s="10" t="s">
        <v>146</v>
      </c>
      <c r="C38" s="1"/>
      <c r="D38" s="1" t="s">
        <v>75</v>
      </c>
      <c r="E38" s="6">
        <v>8200</v>
      </c>
      <c r="F38" s="10" t="s">
        <v>143</v>
      </c>
    </row>
    <row r="39" spans="1:6" ht="12.75">
      <c r="A39" s="1"/>
      <c r="B39" s="14" t="s">
        <v>48</v>
      </c>
      <c r="C39" s="13"/>
      <c r="D39" s="13"/>
      <c r="E39" s="15">
        <f>E35+E24</f>
        <v>540396.04</v>
      </c>
      <c r="F39" s="10"/>
    </row>
    <row r="40" spans="1:6" ht="12.75">
      <c r="A40" s="13"/>
      <c r="B40" s="14"/>
      <c r="C40" s="13"/>
      <c r="D40" s="13"/>
      <c r="E40" s="15"/>
      <c r="F40" s="14"/>
    </row>
    <row r="41" spans="1:6" ht="12.75">
      <c r="A41" s="1"/>
      <c r="B41" s="10"/>
      <c r="C41" s="1"/>
      <c r="D41" s="1"/>
      <c r="E41" s="6"/>
      <c r="F41" s="10"/>
    </row>
    <row r="42" spans="1:6" ht="12.75">
      <c r="A42" s="1">
        <v>2230</v>
      </c>
      <c r="B42" s="10" t="s">
        <v>43</v>
      </c>
      <c r="C42" s="1"/>
      <c r="D42" s="1"/>
      <c r="E42" s="6"/>
      <c r="F42" s="10"/>
    </row>
    <row r="43" spans="1:6" ht="12.75">
      <c r="A43" s="1"/>
      <c r="B43" s="10"/>
      <c r="C43" s="1"/>
      <c r="D43" s="1"/>
      <c r="E43" s="6"/>
      <c r="F4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645256.29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134804.85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f>1949.79+96363.44</f>
        <v>98313.23</v>
      </c>
      <c r="F5" s="32" t="s">
        <v>25</v>
      </c>
    </row>
    <row r="6" spans="1:6" ht="31.5">
      <c r="A6" s="27">
        <v>2120</v>
      </c>
      <c r="B6" s="28" t="s">
        <v>23</v>
      </c>
      <c r="C6" s="29"/>
      <c r="D6" s="30" t="s">
        <v>75</v>
      </c>
      <c r="E6" s="31">
        <f>428.95+21676.87</f>
        <v>22105.82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/>
      <c r="F7" s="32"/>
    </row>
    <row r="8" spans="1:6" ht="12.75">
      <c r="A8" s="34">
        <v>2210</v>
      </c>
      <c r="B8" s="35" t="s">
        <v>97</v>
      </c>
      <c r="C8" s="34"/>
      <c r="D8" s="36" t="s">
        <v>75</v>
      </c>
      <c r="E8" s="37">
        <v>1660</v>
      </c>
      <c r="F8" s="35" t="s">
        <v>6</v>
      </c>
    </row>
    <row r="9" spans="1:6" ht="12.75">
      <c r="A9" s="34">
        <v>2210</v>
      </c>
      <c r="B9" s="35" t="s">
        <v>97</v>
      </c>
      <c r="C9" s="34"/>
      <c r="D9" s="36" t="s">
        <v>75</v>
      </c>
      <c r="E9" s="37">
        <v>866</v>
      </c>
      <c r="F9" s="35" t="s">
        <v>6</v>
      </c>
    </row>
    <row r="10" spans="1:6" ht="12.75">
      <c r="A10" s="34">
        <v>2210</v>
      </c>
      <c r="B10" s="35" t="s">
        <v>97</v>
      </c>
      <c r="C10" s="34"/>
      <c r="D10" s="36" t="s">
        <v>75</v>
      </c>
      <c r="E10" s="37">
        <v>1600</v>
      </c>
      <c r="F10" s="35" t="s">
        <v>6</v>
      </c>
    </row>
    <row r="11" spans="1:6" ht="12.75">
      <c r="A11" s="34">
        <v>2210</v>
      </c>
      <c r="B11" s="35" t="s">
        <v>12</v>
      </c>
      <c r="C11" s="34"/>
      <c r="D11" s="36" t="s">
        <v>75</v>
      </c>
      <c r="E11" s="37">
        <v>500</v>
      </c>
      <c r="F11" s="35" t="s">
        <v>13</v>
      </c>
    </row>
    <row r="12" spans="1:6" ht="12.75">
      <c r="A12" s="42">
        <v>2273</v>
      </c>
      <c r="B12" s="43" t="s">
        <v>16</v>
      </c>
      <c r="C12" s="42"/>
      <c r="D12" s="44" t="s">
        <v>75</v>
      </c>
      <c r="E12" s="45">
        <v>17560.74</v>
      </c>
      <c r="F12" s="43" t="s">
        <v>17</v>
      </c>
    </row>
    <row r="13" spans="1:6" ht="12.75">
      <c r="A13" s="42">
        <v>2275</v>
      </c>
      <c r="B13" s="43" t="s">
        <v>124</v>
      </c>
      <c r="C13" s="42"/>
      <c r="D13" s="44" t="s">
        <v>75</v>
      </c>
      <c r="E13" s="45">
        <f>3264.83+6980.74</f>
        <v>10245.57</v>
      </c>
      <c r="F13" s="43" t="s">
        <v>125</v>
      </c>
    </row>
    <row r="14" spans="1:6" ht="12.75">
      <c r="A14" s="42">
        <v>2275</v>
      </c>
      <c r="B14" s="43" t="s">
        <v>126</v>
      </c>
      <c r="C14" s="42"/>
      <c r="D14" s="44" t="s">
        <v>75</v>
      </c>
      <c r="E14" s="45">
        <v>13857.25</v>
      </c>
      <c r="F14" s="43" t="s">
        <v>47</v>
      </c>
    </row>
    <row r="15" spans="1:6" ht="12.75">
      <c r="A15" s="42">
        <v>2275</v>
      </c>
      <c r="B15" s="43" t="s">
        <v>127</v>
      </c>
      <c r="C15" s="42"/>
      <c r="D15" s="44" t="s">
        <v>75</v>
      </c>
      <c r="E15" s="45">
        <v>99000</v>
      </c>
      <c r="F15" s="43" t="s">
        <v>128</v>
      </c>
    </row>
    <row r="16" spans="1:6" ht="25.5">
      <c r="A16" s="55">
        <v>2272</v>
      </c>
      <c r="B16" s="56" t="s">
        <v>10</v>
      </c>
      <c r="C16" s="55"/>
      <c r="D16" s="57" t="s">
        <v>75</v>
      </c>
      <c r="E16" s="58">
        <v>1929.95</v>
      </c>
      <c r="F16" s="80" t="s">
        <v>113</v>
      </c>
    </row>
    <row r="17" spans="1:6" ht="38.25">
      <c r="A17" s="46">
        <v>2240</v>
      </c>
      <c r="B17" s="47" t="s">
        <v>49</v>
      </c>
      <c r="C17" s="46"/>
      <c r="D17" s="48" t="s">
        <v>75</v>
      </c>
      <c r="E17" s="49">
        <v>1423.06</v>
      </c>
      <c r="F17" s="47" t="s">
        <v>56</v>
      </c>
    </row>
    <row r="18" spans="1:6" ht="25.5">
      <c r="A18" s="46">
        <v>2240</v>
      </c>
      <c r="B18" s="47" t="s">
        <v>18</v>
      </c>
      <c r="C18" s="46"/>
      <c r="D18" s="48" t="s">
        <v>75</v>
      </c>
      <c r="E18" s="49">
        <v>718</v>
      </c>
      <c r="F18" s="47" t="s">
        <v>19</v>
      </c>
    </row>
    <row r="19" spans="1:6" ht="25.5">
      <c r="A19" s="46">
        <v>2240</v>
      </c>
      <c r="B19" s="47" t="s">
        <v>10</v>
      </c>
      <c r="C19" s="46"/>
      <c r="D19" s="48" t="s">
        <v>75</v>
      </c>
      <c r="E19" s="49">
        <v>1829.95</v>
      </c>
      <c r="F19" s="47" t="s">
        <v>114</v>
      </c>
    </row>
    <row r="20" spans="1:6" ht="12.75">
      <c r="A20" s="50">
        <v>2250</v>
      </c>
      <c r="B20" s="51" t="s">
        <v>14</v>
      </c>
      <c r="C20" s="50"/>
      <c r="D20" s="50" t="s">
        <v>75</v>
      </c>
      <c r="E20" s="60" t="s">
        <v>105</v>
      </c>
      <c r="F20" s="53" t="s">
        <v>15</v>
      </c>
    </row>
    <row r="21" spans="1:6" ht="12.75">
      <c r="A21" s="22">
        <v>2230</v>
      </c>
      <c r="B21" s="23" t="s">
        <v>29</v>
      </c>
      <c r="C21" s="24"/>
      <c r="D21" s="24"/>
      <c r="E21" s="25"/>
      <c r="F21" s="23" t="s">
        <v>41</v>
      </c>
    </row>
    <row r="22" spans="1:6" ht="12.75">
      <c r="A22" s="22">
        <v>2230</v>
      </c>
      <c r="B22" s="23" t="s">
        <v>30</v>
      </c>
      <c r="C22" s="24"/>
      <c r="D22" s="24"/>
      <c r="E22" s="25"/>
      <c r="F22" s="23" t="s">
        <v>44</v>
      </c>
    </row>
    <row r="23" spans="1:6" ht="12.75">
      <c r="A23" s="22">
        <v>2230</v>
      </c>
      <c r="B23" s="23" t="s">
        <v>31</v>
      </c>
      <c r="C23" s="24"/>
      <c r="D23" s="24"/>
      <c r="E23" s="25"/>
      <c r="F23" s="26" t="s">
        <v>66</v>
      </c>
    </row>
    <row r="24" spans="1:6" ht="12.75">
      <c r="A24" s="22">
        <v>2230</v>
      </c>
      <c r="B24" s="23" t="s">
        <v>32</v>
      </c>
      <c r="C24" s="24"/>
      <c r="D24" s="24"/>
      <c r="E24" s="25"/>
      <c r="F24" s="23" t="s">
        <v>37</v>
      </c>
    </row>
    <row r="25" spans="1:6" ht="12.75">
      <c r="A25" s="22">
        <v>2230</v>
      </c>
      <c r="B25" s="23" t="s">
        <v>33</v>
      </c>
      <c r="C25" s="24"/>
      <c r="D25" s="24"/>
      <c r="E25" s="25"/>
      <c r="F25" s="23" t="s">
        <v>38</v>
      </c>
    </row>
    <row r="26" spans="1:6" ht="12.75">
      <c r="A26" s="22">
        <v>2230</v>
      </c>
      <c r="B26" s="23" t="s">
        <v>34</v>
      </c>
      <c r="C26" s="24"/>
      <c r="D26" s="24"/>
      <c r="E26" s="25"/>
      <c r="F26" s="23" t="s">
        <v>39</v>
      </c>
    </row>
    <row r="27" spans="1:6" ht="12.75">
      <c r="A27" s="22">
        <v>2230</v>
      </c>
      <c r="B27" s="23" t="s">
        <v>35</v>
      </c>
      <c r="C27" s="24"/>
      <c r="D27" s="24"/>
      <c r="E27" s="25"/>
      <c r="F27" s="23" t="s">
        <v>40</v>
      </c>
    </row>
    <row r="28" spans="1:6" ht="12.75">
      <c r="A28" s="17"/>
      <c r="B28" s="14"/>
      <c r="C28" s="13"/>
      <c r="D28" s="13"/>
      <c r="E28" s="15">
        <f>SUM(E3:E27)</f>
        <v>1051670.7099999997</v>
      </c>
      <c r="F28" s="14"/>
    </row>
    <row r="29" spans="1:6" ht="12.75">
      <c r="A29" s="17" t="s">
        <v>20</v>
      </c>
      <c r="B29" s="18"/>
      <c r="C29" s="13"/>
      <c r="D29" s="13"/>
      <c r="E29" s="15"/>
      <c r="F29" s="14"/>
    </row>
    <row r="30" spans="1:6" ht="12.75">
      <c r="A30" s="1"/>
      <c r="B30" s="19"/>
      <c r="C30" s="1"/>
      <c r="D30" s="4"/>
      <c r="E30" s="6"/>
      <c r="F30" s="10"/>
    </row>
    <row r="31" spans="1:6" ht="15.75">
      <c r="A31" s="27">
        <v>2111</v>
      </c>
      <c r="B31" s="28" t="s">
        <v>22</v>
      </c>
      <c r="C31" s="29"/>
      <c r="D31" s="30" t="s">
        <v>75</v>
      </c>
      <c r="E31" s="31">
        <v>5649.31</v>
      </c>
      <c r="F31" s="32" t="s">
        <v>25</v>
      </c>
    </row>
    <row r="32" spans="1:6" ht="31.5">
      <c r="A32" s="27">
        <v>2120</v>
      </c>
      <c r="B32" s="28" t="s">
        <v>23</v>
      </c>
      <c r="C32" s="29"/>
      <c r="D32" s="30" t="s">
        <v>75</v>
      </c>
      <c r="E32" s="31">
        <v>1242.84</v>
      </c>
      <c r="F32" s="32" t="s">
        <v>25</v>
      </c>
    </row>
    <row r="33" spans="1:6" ht="12.75">
      <c r="A33" s="34">
        <v>2210</v>
      </c>
      <c r="B33" s="54" t="s">
        <v>85</v>
      </c>
      <c r="C33" s="34"/>
      <c r="D33" s="36" t="s">
        <v>75</v>
      </c>
      <c r="E33" s="37">
        <v>2189</v>
      </c>
      <c r="F33" s="35" t="s">
        <v>86</v>
      </c>
    </row>
    <row r="34" spans="1:6" ht="12.75">
      <c r="A34" s="34">
        <v>2210</v>
      </c>
      <c r="B34" s="54" t="s">
        <v>85</v>
      </c>
      <c r="C34" s="34"/>
      <c r="D34" s="36" t="s">
        <v>75</v>
      </c>
      <c r="E34" s="37">
        <v>2739.5</v>
      </c>
      <c r="F34" s="35" t="s">
        <v>86</v>
      </c>
    </row>
    <row r="35" spans="1:6" ht="12.75">
      <c r="A35" s="34">
        <v>2210</v>
      </c>
      <c r="B35" s="54" t="s">
        <v>85</v>
      </c>
      <c r="C35" s="34"/>
      <c r="D35" s="36" t="s">
        <v>75</v>
      </c>
      <c r="E35" s="37">
        <v>2510</v>
      </c>
      <c r="F35" s="35" t="s">
        <v>86</v>
      </c>
    </row>
    <row r="36" spans="1:6" ht="12.75">
      <c r="A36" s="34">
        <v>2210</v>
      </c>
      <c r="B36" s="54" t="s">
        <v>87</v>
      </c>
      <c r="C36" s="34"/>
      <c r="D36" s="36" t="s">
        <v>75</v>
      </c>
      <c r="E36" s="37">
        <v>170</v>
      </c>
      <c r="F36" s="35" t="s">
        <v>86</v>
      </c>
    </row>
    <row r="37" spans="1:6" ht="12.75">
      <c r="A37" s="34">
        <v>2210</v>
      </c>
      <c r="B37" s="54" t="s">
        <v>85</v>
      </c>
      <c r="C37" s="34"/>
      <c r="D37" s="36" t="s">
        <v>75</v>
      </c>
      <c r="E37" s="37">
        <v>3950</v>
      </c>
      <c r="F37" s="35" t="s">
        <v>86</v>
      </c>
    </row>
    <row r="38" spans="1:6" ht="12.75">
      <c r="A38" s="24">
        <v>2230</v>
      </c>
      <c r="B38" s="23" t="s">
        <v>31</v>
      </c>
      <c r="C38" s="24"/>
      <c r="D38" s="24"/>
      <c r="E38" s="25"/>
      <c r="F38" s="26" t="s">
        <v>66</v>
      </c>
    </row>
    <row r="39" spans="1:6" ht="12.75">
      <c r="A39" s="24">
        <v>2230</v>
      </c>
      <c r="B39" s="23" t="s">
        <v>33</v>
      </c>
      <c r="C39" s="24"/>
      <c r="D39" s="24"/>
      <c r="E39" s="25"/>
      <c r="F39" s="23" t="s">
        <v>38</v>
      </c>
    </row>
    <row r="40" spans="1:6" ht="12.75">
      <c r="A40" s="24">
        <v>2230</v>
      </c>
      <c r="B40" s="23" t="s">
        <v>34</v>
      </c>
      <c r="C40" s="24"/>
      <c r="D40" s="24"/>
      <c r="E40" s="25"/>
      <c r="F40" s="23" t="s">
        <v>39</v>
      </c>
    </row>
    <row r="41" spans="1:6" ht="12.75">
      <c r="A41" s="22">
        <v>2230</v>
      </c>
      <c r="B41" s="23" t="s">
        <v>30</v>
      </c>
      <c r="C41" s="24"/>
      <c r="D41" s="24"/>
      <c r="E41" s="25"/>
      <c r="F41" s="23" t="s">
        <v>44</v>
      </c>
    </row>
    <row r="42" spans="1:6" ht="25.5">
      <c r="A42" s="22">
        <v>2230</v>
      </c>
      <c r="B42" s="23" t="s">
        <v>64</v>
      </c>
      <c r="C42" s="24"/>
      <c r="D42" s="24"/>
      <c r="E42" s="25"/>
      <c r="F42" s="23" t="s">
        <v>65</v>
      </c>
    </row>
    <row r="43" spans="1:6" ht="12.75">
      <c r="A43" s="24">
        <v>2230</v>
      </c>
      <c r="B43" s="23" t="s">
        <v>35</v>
      </c>
      <c r="C43" s="24"/>
      <c r="D43" s="24"/>
      <c r="E43" s="25"/>
      <c r="F43" s="23" t="s">
        <v>40</v>
      </c>
    </row>
    <row r="44" spans="1:6" ht="12.75">
      <c r="A44" s="24"/>
      <c r="B44" s="23"/>
      <c r="C44" s="24"/>
      <c r="D44" s="24"/>
      <c r="E44" s="25"/>
      <c r="F44" s="23"/>
    </row>
    <row r="45" spans="1:6" ht="12.75">
      <c r="A45" s="24"/>
      <c r="B45" s="23" t="s">
        <v>29</v>
      </c>
      <c r="C45" s="24"/>
      <c r="D45" s="24"/>
      <c r="E45" s="25"/>
      <c r="F45" s="23" t="s">
        <v>41</v>
      </c>
    </row>
    <row r="46" spans="1:6" ht="12.75">
      <c r="A46" s="13"/>
      <c r="B46" s="59"/>
      <c r="C46" s="13"/>
      <c r="D46" s="21"/>
      <c r="E46" s="15">
        <f>SUM(E31:E45)</f>
        <v>18450.65</v>
      </c>
      <c r="F46" s="14"/>
    </row>
    <row r="47" spans="1:6" ht="12.75">
      <c r="A47" s="13" t="s">
        <v>21</v>
      </c>
      <c r="B47" s="20"/>
      <c r="C47" s="1"/>
      <c r="D47" s="4"/>
      <c r="E47" s="6"/>
      <c r="F47" s="10"/>
    </row>
    <row r="48" spans="1:6" ht="12.75">
      <c r="A48" s="13"/>
      <c r="B48" s="14"/>
      <c r="C48" s="13"/>
      <c r="D48" s="13"/>
      <c r="E48" s="15"/>
      <c r="F48" s="14"/>
    </row>
    <row r="49" spans="1:6" ht="12.75">
      <c r="A49" s="1"/>
      <c r="B49" s="10"/>
      <c r="C49" s="1"/>
      <c r="D49" s="1"/>
      <c r="E49" s="6"/>
      <c r="F49" s="10"/>
    </row>
    <row r="50" spans="1:6" ht="12.75">
      <c r="A50" s="1"/>
      <c r="B50" s="14" t="s">
        <v>48</v>
      </c>
      <c r="C50" s="13"/>
      <c r="D50" s="13"/>
      <c r="E50" s="15">
        <f>E46+E28</f>
        <v>1070121.3599999996</v>
      </c>
      <c r="F50" s="10"/>
    </row>
    <row r="51" spans="1:6" ht="12.75">
      <c r="A51" s="13"/>
      <c r="B51" s="14"/>
      <c r="C51" s="13"/>
      <c r="D51" s="13"/>
      <c r="E51" s="15"/>
      <c r="F51" s="14"/>
    </row>
    <row r="52" spans="1:6" ht="12.75">
      <c r="A52" s="1"/>
      <c r="B52" s="10"/>
      <c r="C52" s="1"/>
      <c r="D52" s="1"/>
      <c r="E52" s="6"/>
      <c r="F52" s="10"/>
    </row>
    <row r="53" spans="1:6" ht="12.75">
      <c r="A53" s="1">
        <v>2230</v>
      </c>
      <c r="B53" s="10" t="s">
        <v>43</v>
      </c>
      <c r="C53" s="1"/>
      <c r="D53" s="1"/>
      <c r="E53" s="6"/>
      <c r="F53" s="10"/>
    </row>
    <row r="54" spans="1:6" ht="12.75">
      <c r="A54" s="1"/>
      <c r="B54" s="10"/>
      <c r="C54" s="1"/>
      <c r="D54" s="1"/>
      <c r="E54" s="6"/>
      <c r="F54" s="10"/>
    </row>
    <row r="55" spans="1:6" ht="12.75">
      <c r="A55" s="1"/>
      <c r="B55" s="10"/>
      <c r="C55" s="1"/>
      <c r="D55" s="1"/>
      <c r="E55" s="6"/>
      <c r="F55" s="10"/>
    </row>
    <row r="56" spans="1:6" ht="12.75">
      <c r="A56" s="1"/>
      <c r="B56" s="10"/>
      <c r="C56" s="1"/>
      <c r="D56" s="1"/>
      <c r="E56" s="6"/>
      <c r="F56" s="10"/>
    </row>
    <row r="57" spans="1:6" ht="12.75">
      <c r="A57" s="1"/>
      <c r="B57" s="10"/>
      <c r="C57" s="1"/>
      <c r="D57" s="1"/>
      <c r="E57" s="6"/>
      <c r="F57" s="10"/>
    </row>
    <row r="58" spans="1:6" ht="12.75">
      <c r="A58" s="1"/>
      <c r="B58" s="10"/>
      <c r="C58" s="1"/>
      <c r="D58" s="1"/>
      <c r="E58" s="6"/>
      <c r="F58" s="10"/>
    </row>
    <row r="59" spans="1:6" ht="12.75">
      <c r="A59" s="1"/>
      <c r="B59" s="10"/>
      <c r="C59" s="1"/>
      <c r="D59" s="1"/>
      <c r="E59" s="6"/>
      <c r="F59" s="10"/>
    </row>
    <row r="60" spans="1:6" ht="12.75">
      <c r="A60" s="1"/>
      <c r="B60" s="10"/>
      <c r="C60" s="1"/>
      <c r="D60" s="1"/>
      <c r="E60" s="6"/>
      <c r="F60" s="10"/>
    </row>
    <row r="61" spans="1:6" ht="12.75">
      <c r="A61" s="1"/>
      <c r="B61" s="10"/>
      <c r="C61" s="1"/>
      <c r="D61" s="1"/>
      <c r="E61" s="6"/>
      <c r="F61" s="10"/>
    </row>
    <row r="62" spans="1:6" ht="12.75">
      <c r="A62" s="1"/>
      <c r="B62" s="10"/>
      <c r="C62" s="1"/>
      <c r="D62" s="1"/>
      <c r="E62" s="6"/>
      <c r="F62" s="10"/>
    </row>
    <row r="63" spans="1:6" ht="12.75">
      <c r="A63" s="1"/>
      <c r="B63" s="10"/>
      <c r="C63" s="1"/>
      <c r="D63" s="1"/>
      <c r="E63" s="6"/>
      <c r="F63" s="10"/>
    </row>
    <row r="64" spans="1:6" ht="12.75">
      <c r="A64" s="1"/>
      <c r="B64" s="10"/>
      <c r="C64" s="1"/>
      <c r="D64" s="1"/>
      <c r="E64" s="6"/>
      <c r="F64" s="10"/>
    </row>
    <row r="65" spans="1:6" ht="12.75">
      <c r="A65" s="1"/>
      <c r="B65" s="10"/>
      <c r="C65" s="1"/>
      <c r="D65" s="1"/>
      <c r="E65" s="6"/>
      <c r="F65" s="10"/>
    </row>
    <row r="66" spans="1:6" ht="12.75">
      <c r="A66" s="1"/>
      <c r="B66" s="10"/>
      <c r="C66" s="1"/>
      <c r="D66" s="1"/>
      <c r="E66" s="6"/>
      <c r="F66" s="10"/>
    </row>
    <row r="67" spans="1:6" ht="12.75">
      <c r="A67" s="1"/>
      <c r="B67" s="10"/>
      <c r="C67" s="1"/>
      <c r="D67" s="1"/>
      <c r="E67" s="6"/>
      <c r="F67" s="10"/>
    </row>
    <row r="68" spans="1:6" ht="12.75">
      <c r="A68" s="1"/>
      <c r="B68" s="10"/>
      <c r="C68" s="1"/>
      <c r="D68" s="1"/>
      <c r="E68" s="6"/>
      <c r="F68" s="10"/>
    </row>
    <row r="69" spans="1:6" ht="12.75">
      <c r="A69" s="1"/>
      <c r="B69" s="10"/>
      <c r="C69" s="1"/>
      <c r="D69" s="1"/>
      <c r="E69" s="6"/>
      <c r="F69" s="10"/>
    </row>
    <row r="70" spans="1:6" ht="12.75">
      <c r="A70" s="1"/>
      <c r="B70" s="10"/>
      <c r="C70" s="1"/>
      <c r="D70" s="1"/>
      <c r="E70" s="6"/>
      <c r="F70" s="10"/>
    </row>
    <row r="71" spans="1:6" ht="12.75">
      <c r="A71" s="1"/>
      <c r="B71" s="10"/>
      <c r="C71" s="1"/>
      <c r="D71" s="1"/>
      <c r="E71" s="6"/>
      <c r="F71" s="10"/>
    </row>
    <row r="72" spans="1:6" ht="12.75">
      <c r="A72" s="1"/>
      <c r="B72" s="10"/>
      <c r="C72" s="1"/>
      <c r="D72" s="1"/>
      <c r="E72" s="6"/>
      <c r="F72" s="10"/>
    </row>
    <row r="73" spans="2:6" ht="12.75">
      <c r="B73" s="10"/>
      <c r="C73" s="1"/>
      <c r="D73" s="1"/>
      <c r="E73" s="6"/>
      <c r="F73" s="10"/>
    </row>
    <row r="74" spans="2:6" ht="12.75">
      <c r="B74" s="11"/>
      <c r="E74" s="7"/>
      <c r="F74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D3" sqref="D3:D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206625.27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45517.62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f>36485.08+16541.87</f>
        <v>53026.95</v>
      </c>
      <c r="F5" s="32" t="s">
        <v>25</v>
      </c>
    </row>
    <row r="6" spans="1:6" ht="31.5">
      <c r="A6" s="33">
        <v>2120</v>
      </c>
      <c r="B6" s="28" t="s">
        <v>23</v>
      </c>
      <c r="C6" s="29"/>
      <c r="D6" s="30" t="s">
        <v>75</v>
      </c>
      <c r="E6" s="31">
        <f>9126.73+4111.66</f>
        <v>13238.39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/>
      <c r="F7" s="32"/>
    </row>
    <row r="8" spans="1:6" ht="12.75">
      <c r="A8" s="42">
        <v>2273</v>
      </c>
      <c r="B8" s="43" t="s">
        <v>16</v>
      </c>
      <c r="C8" s="42"/>
      <c r="D8" s="48" t="s">
        <v>75</v>
      </c>
      <c r="E8" s="45">
        <v>3643.85</v>
      </c>
      <c r="F8" s="43" t="s">
        <v>17</v>
      </c>
    </row>
    <row r="9" spans="1:6" ht="12.75">
      <c r="A9" s="46">
        <v>2240</v>
      </c>
      <c r="B9" s="47" t="s">
        <v>18</v>
      </c>
      <c r="C9" s="46"/>
      <c r="D9" s="48" t="s">
        <v>75</v>
      </c>
      <c r="E9" s="49">
        <v>53.64</v>
      </c>
      <c r="F9" s="47" t="s">
        <v>50</v>
      </c>
    </row>
    <row r="10" spans="1:6" ht="12.75">
      <c r="A10" s="46"/>
      <c r="B10" s="47"/>
      <c r="C10" s="46"/>
      <c r="D10" s="48"/>
      <c r="E10" s="49"/>
      <c r="F10" s="47"/>
    </row>
    <row r="11" spans="1:6" ht="12.75">
      <c r="A11" s="46"/>
      <c r="B11" s="47"/>
      <c r="C11" s="46"/>
      <c r="D11" s="48"/>
      <c r="E11" s="49"/>
      <c r="F11" s="47"/>
    </row>
    <row r="12" spans="1:6" ht="12.75">
      <c r="A12" s="46"/>
      <c r="B12" s="47"/>
      <c r="C12" s="46"/>
      <c r="D12" s="48"/>
      <c r="E12" s="49"/>
      <c r="F12" s="47"/>
    </row>
    <row r="13" spans="1:6" ht="12.75">
      <c r="A13" s="46"/>
      <c r="B13" s="47"/>
      <c r="C13" s="46"/>
      <c r="D13" s="48"/>
      <c r="E13" s="49"/>
      <c r="F13" s="47"/>
    </row>
    <row r="14" spans="1:6" ht="12.75">
      <c r="A14" s="34">
        <v>2210</v>
      </c>
      <c r="B14" s="35" t="s">
        <v>12</v>
      </c>
      <c r="C14" s="34"/>
      <c r="D14" s="36" t="s">
        <v>75</v>
      </c>
      <c r="E14" s="37">
        <v>375</v>
      </c>
      <c r="F14" s="35" t="s">
        <v>13</v>
      </c>
    </row>
    <row r="15" spans="1:6" ht="12.75">
      <c r="A15" s="50">
        <v>2250</v>
      </c>
      <c r="B15" s="51" t="s">
        <v>14</v>
      </c>
      <c r="C15" s="50"/>
      <c r="D15" s="50" t="s">
        <v>75</v>
      </c>
      <c r="E15" s="60" t="s">
        <v>101</v>
      </c>
      <c r="F15" s="53" t="s">
        <v>15</v>
      </c>
    </row>
    <row r="16" spans="1:6" ht="12.75">
      <c r="A16" s="22">
        <v>2230</v>
      </c>
      <c r="B16" s="23" t="s">
        <v>29</v>
      </c>
      <c r="C16" s="24"/>
      <c r="D16" s="24"/>
      <c r="E16" s="25"/>
      <c r="F16" s="23" t="s">
        <v>68</v>
      </c>
    </row>
    <row r="17" spans="1:6" ht="12.75">
      <c r="A17" s="22">
        <v>2230</v>
      </c>
      <c r="B17" s="23" t="s">
        <v>30</v>
      </c>
      <c r="C17" s="24"/>
      <c r="D17" s="24"/>
      <c r="E17" s="25"/>
      <c r="F17" s="23" t="s">
        <v>44</v>
      </c>
    </row>
    <row r="18" spans="1:6" ht="12.75">
      <c r="A18" s="22">
        <v>2230</v>
      </c>
      <c r="B18" s="23" t="s">
        <v>33</v>
      </c>
      <c r="C18" s="24"/>
      <c r="D18" s="24"/>
      <c r="E18" s="25"/>
      <c r="F18" s="23" t="s">
        <v>38</v>
      </c>
    </row>
    <row r="19" spans="1:6" ht="12.75">
      <c r="A19" s="22">
        <v>2230</v>
      </c>
      <c r="B19" s="23" t="s">
        <v>34</v>
      </c>
      <c r="C19" s="24"/>
      <c r="D19" s="24"/>
      <c r="E19" s="25"/>
      <c r="F19" s="23" t="s">
        <v>39</v>
      </c>
    </row>
    <row r="20" spans="1:6" ht="12.75">
      <c r="A20" s="22">
        <v>2230</v>
      </c>
      <c r="B20" s="23" t="s">
        <v>35</v>
      </c>
      <c r="C20" s="24"/>
      <c r="D20" s="24"/>
      <c r="E20" s="25"/>
      <c r="F20" s="23" t="s">
        <v>40</v>
      </c>
    </row>
    <row r="21" spans="1:6" ht="12.75">
      <c r="A21" s="17"/>
      <c r="B21" s="14"/>
      <c r="C21" s="13"/>
      <c r="D21" s="13"/>
      <c r="E21" s="15">
        <f>SUM(E3:E20)</f>
        <v>322480.72</v>
      </c>
      <c r="F21" s="14"/>
    </row>
    <row r="22" spans="1:6" ht="12.75">
      <c r="A22" s="17" t="s">
        <v>20</v>
      </c>
      <c r="B22" s="18"/>
      <c r="C22" s="13"/>
      <c r="D22" s="13"/>
      <c r="E22" s="15"/>
      <c r="F22" s="14"/>
    </row>
    <row r="23" spans="1:6" ht="12.75">
      <c r="A23" s="1"/>
      <c r="B23" s="19"/>
      <c r="C23" s="1"/>
      <c r="D23" s="4"/>
      <c r="E23" s="6"/>
      <c r="F23" s="10"/>
    </row>
    <row r="24" spans="1:6" ht="15.75">
      <c r="A24" s="27">
        <v>2111</v>
      </c>
      <c r="B24" s="28" t="s">
        <v>22</v>
      </c>
      <c r="C24" s="29"/>
      <c r="D24" s="30" t="s">
        <v>75</v>
      </c>
      <c r="E24" s="31">
        <v>1675.52</v>
      </c>
      <c r="F24" s="32" t="s">
        <v>25</v>
      </c>
    </row>
    <row r="25" spans="1:6" ht="31.5">
      <c r="A25" s="27">
        <v>2120</v>
      </c>
      <c r="B25" s="28" t="s">
        <v>23</v>
      </c>
      <c r="C25" s="29"/>
      <c r="D25" s="30" t="s">
        <v>75</v>
      </c>
      <c r="E25" s="31">
        <v>368.61</v>
      </c>
      <c r="F25" s="32" t="s">
        <v>25</v>
      </c>
    </row>
    <row r="26" spans="1:6" ht="12.75">
      <c r="A26" s="34"/>
      <c r="B26" s="54"/>
      <c r="C26" s="34"/>
      <c r="D26" s="36"/>
      <c r="E26" s="37"/>
      <c r="F26" s="35"/>
    </row>
    <row r="27" spans="1:6" ht="25.5">
      <c r="A27" s="24">
        <v>2230</v>
      </c>
      <c r="B27" s="23" t="s">
        <v>31</v>
      </c>
      <c r="C27" s="24"/>
      <c r="D27" s="24"/>
      <c r="E27" s="25"/>
      <c r="F27" s="26" t="s">
        <v>36</v>
      </c>
    </row>
    <row r="28" spans="1:6" ht="12.75">
      <c r="A28" s="24">
        <v>2230</v>
      </c>
      <c r="B28" s="23" t="s">
        <v>33</v>
      </c>
      <c r="C28" s="24"/>
      <c r="D28" s="24"/>
      <c r="E28" s="25"/>
      <c r="F28" s="23" t="s">
        <v>38</v>
      </c>
    </row>
    <row r="29" spans="1:6" ht="12.75">
      <c r="A29" s="24">
        <v>2230</v>
      </c>
      <c r="B29" s="23" t="s">
        <v>34</v>
      </c>
      <c r="C29" s="24"/>
      <c r="D29" s="24"/>
      <c r="E29" s="25"/>
      <c r="F29" s="23" t="s">
        <v>39</v>
      </c>
    </row>
    <row r="30" spans="1:6" ht="12.75">
      <c r="A30" s="24">
        <v>2230</v>
      </c>
      <c r="B30" s="23" t="s">
        <v>30</v>
      </c>
      <c r="C30" s="24"/>
      <c r="D30" s="24"/>
      <c r="E30" s="25"/>
      <c r="F30" s="23" t="s">
        <v>44</v>
      </c>
    </row>
    <row r="31" spans="1:6" ht="12.75">
      <c r="A31" s="22">
        <v>2230</v>
      </c>
      <c r="B31" s="23" t="s">
        <v>32</v>
      </c>
      <c r="C31" s="24"/>
      <c r="D31" s="24"/>
      <c r="E31" s="25"/>
      <c r="F31" s="23" t="s">
        <v>37</v>
      </c>
    </row>
    <row r="32" spans="1:6" ht="25.5">
      <c r="A32" s="22">
        <v>2230</v>
      </c>
      <c r="B32" s="23" t="s">
        <v>64</v>
      </c>
      <c r="C32" s="24"/>
      <c r="D32" s="24"/>
      <c r="E32" s="25"/>
      <c r="F32" s="23" t="s">
        <v>65</v>
      </c>
    </row>
    <row r="33" spans="1:6" ht="12.75">
      <c r="A33" s="24">
        <v>2230</v>
      </c>
      <c r="B33" s="23" t="s">
        <v>29</v>
      </c>
      <c r="C33" s="24"/>
      <c r="D33" s="24"/>
      <c r="E33" s="25"/>
      <c r="F33" s="23" t="s">
        <v>41</v>
      </c>
    </row>
    <row r="34" spans="1:6" ht="12.75">
      <c r="A34" s="13"/>
      <c r="B34" s="59"/>
      <c r="C34" s="13"/>
      <c r="D34" s="21"/>
      <c r="E34" s="15">
        <f>SUM(E24:E33)</f>
        <v>2044.13</v>
      </c>
      <c r="F34" s="14"/>
    </row>
    <row r="35" spans="1:6" ht="12.75">
      <c r="A35" s="13" t="s">
        <v>21</v>
      </c>
      <c r="B35" s="20"/>
      <c r="C35" s="1"/>
      <c r="D35" s="4"/>
      <c r="E35" s="6"/>
      <c r="F35" s="10"/>
    </row>
    <row r="36" spans="1:6" ht="12.75">
      <c r="A36" s="65">
        <v>3142</v>
      </c>
      <c r="B36" s="66"/>
      <c r="C36" s="65"/>
      <c r="D36" s="65"/>
      <c r="E36" s="67"/>
      <c r="F36" s="59"/>
    </row>
    <row r="37" spans="1:6" ht="12.75">
      <c r="A37" s="65">
        <v>3142</v>
      </c>
      <c r="B37" s="59"/>
      <c r="C37" s="68"/>
      <c r="D37" s="65"/>
      <c r="E37" s="69"/>
      <c r="F37" s="59"/>
    </row>
    <row r="38" spans="1:6" ht="12.75">
      <c r="A38" s="65"/>
      <c r="B38" s="59"/>
      <c r="C38" s="68"/>
      <c r="D38" s="65"/>
      <c r="E38" s="70">
        <f>SUM(E36:E37)</f>
        <v>0</v>
      </c>
      <c r="F38" s="59"/>
    </row>
    <row r="39" spans="1:6" ht="12.75">
      <c r="A39" s="1"/>
      <c r="B39" s="14" t="s">
        <v>48</v>
      </c>
      <c r="C39" s="13"/>
      <c r="D39" s="13"/>
      <c r="E39" s="15">
        <f>E34+E21+E38</f>
        <v>324524.85</v>
      </c>
      <c r="F39" s="10"/>
    </row>
    <row r="40" spans="1:6" ht="12.75">
      <c r="A40" s="13"/>
      <c r="B40" s="14"/>
      <c r="C40" s="13"/>
      <c r="D40" s="13"/>
      <c r="E40" s="15"/>
      <c r="F40" s="14"/>
    </row>
    <row r="41" spans="1:6" ht="12.75">
      <c r="A41" s="1"/>
      <c r="B41" s="10"/>
      <c r="C41" s="1"/>
      <c r="D41" s="1"/>
      <c r="E41" s="6"/>
      <c r="F41" s="10"/>
    </row>
    <row r="42" spans="1:6" ht="12.75">
      <c r="A42" s="1">
        <v>2230</v>
      </c>
      <c r="B42" s="10" t="s">
        <v>43</v>
      </c>
      <c r="C42" s="1"/>
      <c r="D42" s="1"/>
      <c r="E42" s="15"/>
      <c r="F42" s="10"/>
    </row>
    <row r="43" spans="1:6" ht="12.75">
      <c r="A43" s="1"/>
      <c r="B43" s="10"/>
      <c r="C43" s="1"/>
      <c r="D43" s="1"/>
      <c r="E43" s="6"/>
      <c r="F4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3" sqref="D3:D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417765.41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89970.4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v>97735.8</v>
      </c>
      <c r="F5" s="32" t="s">
        <v>25</v>
      </c>
    </row>
    <row r="6" spans="1:6" ht="31.5">
      <c r="A6" s="33">
        <v>2120</v>
      </c>
      <c r="B6" s="28" t="s">
        <v>23</v>
      </c>
      <c r="C6" s="29"/>
      <c r="D6" s="30" t="s">
        <v>75</v>
      </c>
      <c r="E6" s="31">
        <f>20091.69+89023.32+20771.04</f>
        <v>129886.05000000002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>
        <f>834.11+2633.18+191.4</f>
        <v>3658.69</v>
      </c>
      <c r="F7" s="32"/>
    </row>
    <row r="8" spans="1:6" ht="12.75">
      <c r="A8" s="34">
        <v>2210</v>
      </c>
      <c r="B8" s="35" t="s">
        <v>12</v>
      </c>
      <c r="C8" s="34"/>
      <c r="D8" s="36"/>
      <c r="E8" s="37"/>
      <c r="F8" s="35" t="s">
        <v>13</v>
      </c>
    </row>
    <row r="9" spans="1:6" ht="12.75">
      <c r="A9" s="42">
        <v>2273</v>
      </c>
      <c r="B9" s="43" t="s">
        <v>16</v>
      </c>
      <c r="C9" s="42"/>
      <c r="D9" s="44" t="s">
        <v>75</v>
      </c>
      <c r="E9" s="45">
        <v>32531.27</v>
      </c>
      <c r="F9" s="43" t="s">
        <v>17</v>
      </c>
    </row>
    <row r="10" spans="1:6" ht="12.75">
      <c r="A10" s="42">
        <v>2275</v>
      </c>
      <c r="B10" s="43" t="s">
        <v>124</v>
      </c>
      <c r="C10" s="42"/>
      <c r="D10" s="44" t="s">
        <v>75</v>
      </c>
      <c r="E10" s="45">
        <v>5312.76</v>
      </c>
      <c r="F10" s="43" t="s">
        <v>125</v>
      </c>
    </row>
    <row r="11" spans="1:6" ht="12.75">
      <c r="A11" s="46">
        <v>2240</v>
      </c>
      <c r="B11" s="47" t="s">
        <v>18</v>
      </c>
      <c r="C11" s="46"/>
      <c r="D11" s="48" t="s">
        <v>75</v>
      </c>
      <c r="E11" s="49">
        <v>53.64</v>
      </c>
      <c r="F11" s="47" t="s">
        <v>50</v>
      </c>
    </row>
    <row r="12" spans="1:6" ht="12.75">
      <c r="A12" s="46">
        <v>2240</v>
      </c>
      <c r="B12" s="47" t="s">
        <v>57</v>
      </c>
      <c r="C12" s="46"/>
      <c r="D12" s="48" t="s">
        <v>75</v>
      </c>
      <c r="E12" s="49">
        <v>540</v>
      </c>
      <c r="F12" s="47" t="s">
        <v>61</v>
      </c>
    </row>
    <row r="13" spans="1:6" ht="12.75">
      <c r="A13" s="50">
        <v>2250</v>
      </c>
      <c r="B13" s="51" t="s">
        <v>14</v>
      </c>
      <c r="C13" s="50"/>
      <c r="D13" s="50" t="s">
        <v>100</v>
      </c>
      <c r="E13" s="60" t="s">
        <v>99</v>
      </c>
      <c r="F13" s="53" t="s">
        <v>15</v>
      </c>
    </row>
    <row r="14" spans="1:6" ht="12.75">
      <c r="A14" s="22">
        <v>2230</v>
      </c>
      <c r="B14" s="23" t="s">
        <v>30</v>
      </c>
      <c r="C14" s="24"/>
      <c r="D14" s="24"/>
      <c r="E14" s="25"/>
      <c r="F14" s="23" t="s">
        <v>44</v>
      </c>
    </row>
    <row r="15" spans="1:6" ht="12.75">
      <c r="A15" s="22">
        <v>2230</v>
      </c>
      <c r="B15" s="23" t="s">
        <v>31</v>
      </c>
      <c r="C15" s="24"/>
      <c r="D15" s="24"/>
      <c r="E15" s="25"/>
      <c r="F15" s="26" t="s">
        <v>67</v>
      </c>
    </row>
    <row r="16" spans="1:6" ht="12.75">
      <c r="A16" s="22">
        <v>2230</v>
      </c>
      <c r="B16" s="23" t="s">
        <v>32</v>
      </c>
      <c r="C16" s="24"/>
      <c r="D16" s="24"/>
      <c r="E16" s="25"/>
      <c r="F16" s="23" t="s">
        <v>37</v>
      </c>
    </row>
    <row r="17" spans="1:6" ht="12.75">
      <c r="A17" s="22">
        <v>2230</v>
      </c>
      <c r="B17" s="23" t="s">
        <v>33</v>
      </c>
      <c r="C17" s="24"/>
      <c r="D17" s="24"/>
      <c r="E17" s="25"/>
      <c r="F17" s="23" t="s">
        <v>38</v>
      </c>
    </row>
    <row r="18" spans="1:6" ht="12.75">
      <c r="A18" s="22">
        <v>2230</v>
      </c>
      <c r="B18" s="23" t="s">
        <v>34</v>
      </c>
      <c r="C18" s="24"/>
      <c r="D18" s="24"/>
      <c r="E18" s="25"/>
      <c r="F18" s="23" t="s">
        <v>39</v>
      </c>
    </row>
    <row r="19" spans="1:6" ht="12.75">
      <c r="A19" s="22">
        <v>2230</v>
      </c>
      <c r="B19" s="23" t="s">
        <v>29</v>
      </c>
      <c r="C19" s="24"/>
      <c r="D19" s="24"/>
      <c r="E19" s="25"/>
      <c r="F19" s="23" t="s">
        <v>41</v>
      </c>
    </row>
    <row r="20" spans="1:6" ht="12.75">
      <c r="A20" s="22">
        <v>2230</v>
      </c>
      <c r="B20" s="23" t="s">
        <v>35</v>
      </c>
      <c r="C20" s="24"/>
      <c r="D20" s="24"/>
      <c r="E20" s="25"/>
      <c r="F20" s="23" t="s">
        <v>40</v>
      </c>
    </row>
    <row r="21" spans="1:6" ht="12.75">
      <c r="A21" s="17"/>
      <c r="B21" s="14"/>
      <c r="C21" s="13"/>
      <c r="D21" s="13"/>
      <c r="E21" s="15">
        <f>SUM(E3:E20)</f>
        <v>777454.02</v>
      </c>
      <c r="F21" s="14"/>
    </row>
    <row r="22" spans="1:6" ht="12.75">
      <c r="A22" s="17" t="s">
        <v>20</v>
      </c>
      <c r="B22" s="18"/>
      <c r="C22" s="13"/>
      <c r="D22" s="13"/>
      <c r="E22" s="15"/>
      <c r="F22" s="14"/>
    </row>
    <row r="23" spans="1:6" ht="15.75">
      <c r="A23" s="27">
        <v>2111</v>
      </c>
      <c r="B23" s="28" t="s">
        <v>22</v>
      </c>
      <c r="C23" s="29"/>
      <c r="D23" s="30" t="s">
        <v>75</v>
      </c>
      <c r="E23" s="31">
        <v>1677.83</v>
      </c>
      <c r="F23" s="32" t="s">
        <v>25</v>
      </c>
    </row>
    <row r="24" spans="1:6" ht="31.5">
      <c r="A24" s="27">
        <v>2120</v>
      </c>
      <c r="B24" s="28" t="s">
        <v>23</v>
      </c>
      <c r="C24" s="29"/>
      <c r="D24" s="30" t="s">
        <v>75</v>
      </c>
      <c r="E24" s="31">
        <v>494.41</v>
      </c>
      <c r="F24" s="32" t="s">
        <v>25</v>
      </c>
    </row>
    <row r="25" spans="1:6" ht="31.5">
      <c r="A25" s="27">
        <v>0</v>
      </c>
      <c r="B25" s="28" t="s">
        <v>51</v>
      </c>
      <c r="C25" s="29"/>
      <c r="D25" s="30" t="s">
        <v>75</v>
      </c>
      <c r="E25" s="31">
        <v>569.52</v>
      </c>
      <c r="F25" s="32"/>
    </row>
    <row r="26" spans="1:6" ht="12.75">
      <c r="A26" s="34">
        <v>2210</v>
      </c>
      <c r="B26" s="54" t="s">
        <v>139</v>
      </c>
      <c r="C26" s="34"/>
      <c r="D26" s="36" t="s">
        <v>75</v>
      </c>
      <c r="E26" s="37">
        <v>1498</v>
      </c>
      <c r="F26" s="35" t="s">
        <v>8</v>
      </c>
    </row>
    <row r="27" spans="1:6" ht="12.75">
      <c r="A27" s="34">
        <v>2210</v>
      </c>
      <c r="B27" s="54" t="s">
        <v>7</v>
      </c>
      <c r="C27" s="34"/>
      <c r="D27" s="36" t="s">
        <v>75</v>
      </c>
      <c r="E27" s="37">
        <v>214</v>
      </c>
      <c r="F27" s="35" t="s">
        <v>96</v>
      </c>
    </row>
    <row r="28" spans="1:6" ht="12.75">
      <c r="A28" s="34">
        <v>2210</v>
      </c>
      <c r="B28" s="54" t="s">
        <v>58</v>
      </c>
      <c r="C28" s="34"/>
      <c r="D28" s="36" t="s">
        <v>75</v>
      </c>
      <c r="E28" s="37">
        <v>806.14</v>
      </c>
      <c r="F28" s="35" t="s">
        <v>86</v>
      </c>
    </row>
    <row r="29" spans="1:6" ht="12.75">
      <c r="A29" s="46">
        <v>2240</v>
      </c>
      <c r="B29" s="47" t="s">
        <v>57</v>
      </c>
      <c r="C29" s="46"/>
      <c r="D29" s="48"/>
      <c r="E29" s="49"/>
      <c r="F29" s="47" t="s">
        <v>61</v>
      </c>
    </row>
    <row r="30" spans="1:6" ht="12.75">
      <c r="A30" s="24">
        <v>2230</v>
      </c>
      <c r="B30" s="23" t="s">
        <v>31</v>
      </c>
      <c r="C30" s="24"/>
      <c r="D30" s="24"/>
      <c r="E30" s="25"/>
      <c r="F30" s="26" t="s">
        <v>66</v>
      </c>
    </row>
    <row r="31" spans="1:6" ht="12.75">
      <c r="A31" s="24">
        <v>2230</v>
      </c>
      <c r="B31" s="23" t="s">
        <v>33</v>
      </c>
      <c r="C31" s="24"/>
      <c r="D31" s="24"/>
      <c r="E31" s="25"/>
      <c r="F31" s="23" t="s">
        <v>38</v>
      </c>
    </row>
    <row r="32" spans="1:6" ht="12.75">
      <c r="A32" s="24">
        <v>2230</v>
      </c>
      <c r="B32" s="23" t="s">
        <v>34</v>
      </c>
      <c r="C32" s="24"/>
      <c r="D32" s="24"/>
      <c r="E32" s="25"/>
      <c r="F32" s="23" t="s">
        <v>39</v>
      </c>
    </row>
    <row r="33" spans="1:6" ht="12.75">
      <c r="A33" s="24">
        <v>2230</v>
      </c>
      <c r="B33" s="23" t="s">
        <v>52</v>
      </c>
      <c r="C33" s="24"/>
      <c r="D33" s="24"/>
      <c r="E33" s="25"/>
      <c r="F33" s="23" t="s">
        <v>69</v>
      </c>
    </row>
    <row r="34" spans="1:6" ht="12.75">
      <c r="A34" s="22">
        <v>2230</v>
      </c>
      <c r="B34" s="23" t="s">
        <v>29</v>
      </c>
      <c r="C34" s="24"/>
      <c r="D34" s="24"/>
      <c r="E34" s="25"/>
      <c r="F34" s="23" t="s">
        <v>41</v>
      </c>
    </row>
    <row r="35" spans="1:6" ht="25.5">
      <c r="A35" s="24">
        <v>2230</v>
      </c>
      <c r="B35" s="23" t="s">
        <v>64</v>
      </c>
      <c r="C35" s="24"/>
      <c r="D35" s="24"/>
      <c r="E35" s="25"/>
      <c r="F35" s="23" t="s">
        <v>65</v>
      </c>
    </row>
    <row r="36" spans="1:6" ht="12.75">
      <c r="A36" s="22">
        <v>2230</v>
      </c>
      <c r="B36" s="23" t="s">
        <v>32</v>
      </c>
      <c r="C36" s="24"/>
      <c r="D36" s="24"/>
      <c r="E36" s="25"/>
      <c r="F36" s="23" t="s">
        <v>37</v>
      </c>
    </row>
    <row r="37" spans="1:6" ht="12.75">
      <c r="A37" s="22">
        <v>2230</v>
      </c>
      <c r="B37" s="23" t="s">
        <v>30</v>
      </c>
      <c r="C37" s="24"/>
      <c r="D37" s="24"/>
      <c r="E37" s="25"/>
      <c r="F37" s="23" t="s">
        <v>44</v>
      </c>
    </row>
    <row r="38" spans="1:6" ht="12.75">
      <c r="A38" s="13"/>
      <c r="B38" s="59"/>
      <c r="C38" s="13"/>
      <c r="D38" s="21"/>
      <c r="E38" s="15">
        <f>SUM(E23:E37)</f>
        <v>5259.900000000001</v>
      </c>
      <c r="F38" s="14"/>
    </row>
    <row r="39" spans="1:6" ht="12.75">
      <c r="A39" s="13" t="s">
        <v>21</v>
      </c>
      <c r="B39" s="20"/>
      <c r="C39" s="1"/>
      <c r="D39" s="4"/>
      <c r="E39" s="6"/>
      <c r="F39" s="10"/>
    </row>
    <row r="40" spans="1:6" s="64" customFormat="1" ht="12.75">
      <c r="A40" s="61"/>
      <c r="B40" s="62"/>
      <c r="C40" s="61"/>
      <c r="D40" s="61"/>
      <c r="E40" s="63"/>
      <c r="F40" s="62"/>
    </row>
    <row r="41" spans="1:6" ht="12.75">
      <c r="A41" s="1"/>
      <c r="B41" s="10"/>
      <c r="C41" s="1"/>
      <c r="D41" s="61"/>
      <c r="E41" s="6"/>
      <c r="F41" s="59"/>
    </row>
    <row r="42" spans="1:6" ht="12.75">
      <c r="A42" s="1"/>
      <c r="B42" s="10"/>
      <c r="C42" s="1"/>
      <c r="D42" s="61"/>
      <c r="E42" s="6"/>
      <c r="F42" s="59"/>
    </row>
    <row r="43" spans="1:6" ht="12.75">
      <c r="A43" s="1"/>
      <c r="B43" s="10"/>
      <c r="C43" s="1"/>
      <c r="D43" s="61"/>
      <c r="E43" s="15">
        <f>SUM(E40:E42)</f>
        <v>0</v>
      </c>
      <c r="F43" s="59"/>
    </row>
    <row r="44" spans="1:6" ht="12.75">
      <c r="A44" s="1"/>
      <c r="B44" s="14" t="s">
        <v>48</v>
      </c>
      <c r="C44" s="13"/>
      <c r="D44" s="13"/>
      <c r="E44" s="15">
        <f>E38+E21</f>
        <v>782713.92</v>
      </c>
      <c r="F44" s="10"/>
    </row>
    <row r="45" spans="1:6" ht="12.75">
      <c r="A45" s="13"/>
      <c r="B45" s="14"/>
      <c r="C45" s="13"/>
      <c r="D45" s="13"/>
      <c r="E45" s="15"/>
      <c r="F45" s="14"/>
    </row>
    <row r="46" spans="1:6" ht="12.75">
      <c r="A46" s="1"/>
      <c r="B46" s="10"/>
      <c r="C46" s="1"/>
      <c r="D46" s="1"/>
      <c r="E46" s="6"/>
      <c r="F46" s="10"/>
    </row>
    <row r="47" spans="1:6" ht="12.75">
      <c r="A47" s="1">
        <v>2230</v>
      </c>
      <c r="B47" s="10" t="s">
        <v>43</v>
      </c>
      <c r="C47" s="1"/>
      <c r="D47" s="1"/>
      <c r="E47" s="6"/>
      <c r="F47" s="10"/>
    </row>
    <row r="48" spans="1:6" ht="12.75">
      <c r="A48" s="1"/>
      <c r="B48" s="10"/>
      <c r="C48" s="1"/>
      <c r="D48" s="1"/>
      <c r="E48" s="6"/>
      <c r="F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195672.96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42434.08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f>55054.02+20427.24</f>
        <v>75481.26</v>
      </c>
      <c r="F5" s="32" t="s">
        <v>25</v>
      </c>
    </row>
    <row r="6" spans="1:6" ht="31.5">
      <c r="A6" s="27">
        <v>2120</v>
      </c>
      <c r="B6" s="28" t="s">
        <v>23</v>
      </c>
      <c r="C6" s="29"/>
      <c r="D6" s="30" t="s">
        <v>75</v>
      </c>
      <c r="E6" s="31">
        <f>14019.82+7009.18</f>
        <v>21029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>
        <f>9812.96+5355.5</f>
        <v>15168.46</v>
      </c>
      <c r="F7" s="32"/>
    </row>
    <row r="8" spans="1:6" ht="12.75">
      <c r="A8" s="34">
        <v>2210</v>
      </c>
      <c r="B8" s="35" t="s">
        <v>12</v>
      </c>
      <c r="C8" s="34"/>
      <c r="D8" s="36" t="s">
        <v>75</v>
      </c>
      <c r="E8" s="37">
        <f>2750+1192.5</f>
        <v>3942.5</v>
      </c>
      <c r="F8" s="35" t="s">
        <v>13</v>
      </c>
    </row>
    <row r="9" spans="1:6" ht="12.75">
      <c r="A9" s="34">
        <v>2210</v>
      </c>
      <c r="B9" s="75" t="s">
        <v>5</v>
      </c>
      <c r="C9" s="34"/>
      <c r="D9" s="36" t="s">
        <v>75</v>
      </c>
      <c r="E9" s="37">
        <v>427</v>
      </c>
      <c r="F9" s="35" t="s">
        <v>98</v>
      </c>
    </row>
    <row r="10" spans="1:6" ht="12.75">
      <c r="A10" s="42">
        <v>2273</v>
      </c>
      <c r="B10" s="43" t="s">
        <v>16</v>
      </c>
      <c r="C10" s="42"/>
      <c r="D10" s="44" t="s">
        <v>75</v>
      </c>
      <c r="E10" s="45">
        <f>12107.66+1143.77</f>
        <v>13251.43</v>
      </c>
      <c r="F10" s="43" t="s">
        <v>17</v>
      </c>
    </row>
    <row r="11" spans="1:6" ht="12.75">
      <c r="A11" s="42">
        <v>2275</v>
      </c>
      <c r="B11" s="43" t="s">
        <v>126</v>
      </c>
      <c r="C11" s="42"/>
      <c r="D11" s="44" t="s">
        <v>75</v>
      </c>
      <c r="E11" s="45">
        <v>18409.9</v>
      </c>
      <c r="F11" s="43" t="s">
        <v>47</v>
      </c>
    </row>
    <row r="12" spans="1:6" ht="25.5">
      <c r="A12" s="46">
        <v>2240</v>
      </c>
      <c r="B12" s="47" t="s">
        <v>18</v>
      </c>
      <c r="C12" s="46"/>
      <c r="D12" s="48" t="s">
        <v>135</v>
      </c>
      <c r="E12" s="49">
        <v>53.64</v>
      </c>
      <c r="F12" s="47" t="s">
        <v>19</v>
      </c>
    </row>
    <row r="13" spans="1:6" ht="12.75">
      <c r="A13" s="50">
        <v>2250</v>
      </c>
      <c r="B13" s="51" t="s">
        <v>14</v>
      </c>
      <c r="C13" s="50"/>
      <c r="D13" s="50" t="s">
        <v>75</v>
      </c>
      <c r="E13" s="60">
        <v>2280.62</v>
      </c>
      <c r="F13" s="53" t="s">
        <v>15</v>
      </c>
    </row>
    <row r="14" spans="1:6" ht="12.75">
      <c r="A14" s="22">
        <v>2230</v>
      </c>
      <c r="B14" s="23" t="s">
        <v>29</v>
      </c>
      <c r="C14" s="24"/>
      <c r="D14" s="24"/>
      <c r="E14" s="25"/>
      <c r="F14" s="23" t="s">
        <v>41</v>
      </c>
    </row>
    <row r="15" spans="1:6" ht="12.75">
      <c r="A15" s="22">
        <v>2230</v>
      </c>
      <c r="B15" s="23" t="s">
        <v>30</v>
      </c>
      <c r="C15" s="24"/>
      <c r="D15" s="24"/>
      <c r="E15" s="25"/>
      <c r="F15" s="23" t="s">
        <v>44</v>
      </c>
    </row>
    <row r="16" spans="1:6" ht="12.75">
      <c r="A16" s="22">
        <v>2230</v>
      </c>
      <c r="B16" s="23" t="s">
        <v>31</v>
      </c>
      <c r="C16" s="24"/>
      <c r="D16" s="24"/>
      <c r="E16" s="25"/>
      <c r="F16" s="26" t="s">
        <v>67</v>
      </c>
    </row>
    <row r="17" spans="1:6" ht="12.75">
      <c r="A17" s="22">
        <v>2230</v>
      </c>
      <c r="B17" s="23" t="s">
        <v>32</v>
      </c>
      <c r="C17" s="24"/>
      <c r="D17" s="24"/>
      <c r="E17" s="25"/>
      <c r="F17" s="23" t="s">
        <v>37</v>
      </c>
    </row>
    <row r="18" spans="1:6" ht="12.75">
      <c r="A18" s="22">
        <v>2230</v>
      </c>
      <c r="B18" s="23" t="s">
        <v>33</v>
      </c>
      <c r="C18" s="24"/>
      <c r="D18" s="24"/>
      <c r="E18" s="25"/>
      <c r="F18" s="23" t="s">
        <v>38</v>
      </c>
    </row>
    <row r="19" spans="1:6" ht="12.75">
      <c r="A19" s="22">
        <v>2230</v>
      </c>
      <c r="B19" s="23" t="s">
        <v>34</v>
      </c>
      <c r="C19" s="24"/>
      <c r="D19" s="24"/>
      <c r="E19" s="25"/>
      <c r="F19" s="23" t="s">
        <v>39</v>
      </c>
    </row>
    <row r="20" spans="1:6" ht="12.75">
      <c r="A20" s="22">
        <v>2230</v>
      </c>
      <c r="B20" s="23" t="s">
        <v>35</v>
      </c>
      <c r="C20" s="24"/>
      <c r="D20" s="24"/>
      <c r="E20" s="25"/>
      <c r="F20" s="23" t="s">
        <v>40</v>
      </c>
    </row>
    <row r="21" spans="1:6" ht="12.75">
      <c r="A21" s="17"/>
      <c r="B21" s="14"/>
      <c r="C21" s="13"/>
      <c r="D21" s="13"/>
      <c r="E21" s="15">
        <f>SUM(E3:E20)</f>
        <v>388150.85000000003</v>
      </c>
      <c r="F21" s="14"/>
    </row>
    <row r="22" spans="1:6" ht="12.75">
      <c r="A22" s="17" t="s">
        <v>20</v>
      </c>
      <c r="B22" s="18"/>
      <c r="C22" s="13"/>
      <c r="D22" s="13"/>
      <c r="E22" s="15"/>
      <c r="F22" s="14"/>
    </row>
    <row r="23" spans="1:6" ht="12.75">
      <c r="A23" s="1"/>
      <c r="B23" s="19"/>
      <c r="C23" s="1"/>
      <c r="D23" s="4"/>
      <c r="E23" s="6"/>
      <c r="F23" s="10"/>
    </row>
    <row r="24" spans="1:6" ht="15.75">
      <c r="A24" s="27">
        <v>2111</v>
      </c>
      <c r="B24" s="28" t="s">
        <v>22</v>
      </c>
      <c r="C24" s="29"/>
      <c r="D24" s="30" t="s">
        <v>75</v>
      </c>
      <c r="E24" s="31">
        <v>1681.28</v>
      </c>
      <c r="F24" s="32" t="s">
        <v>25</v>
      </c>
    </row>
    <row r="25" spans="1:6" ht="31.5">
      <c r="A25" s="27">
        <v>2120</v>
      </c>
      <c r="B25" s="28" t="s">
        <v>23</v>
      </c>
      <c r="C25" s="29"/>
      <c r="D25" s="30" t="s">
        <v>75</v>
      </c>
      <c r="E25" s="31">
        <v>369.88</v>
      </c>
      <c r="F25" s="32" t="s">
        <v>25</v>
      </c>
    </row>
    <row r="26" spans="1:6" ht="12.75">
      <c r="A26" s="34">
        <v>2210</v>
      </c>
      <c r="B26" s="35" t="s">
        <v>59</v>
      </c>
      <c r="C26" s="34">
        <v>93</v>
      </c>
      <c r="D26" s="36"/>
      <c r="E26" s="37"/>
      <c r="F26" s="35" t="s">
        <v>60</v>
      </c>
    </row>
    <row r="27" spans="1:6" ht="12.75">
      <c r="A27" s="24">
        <v>2230</v>
      </c>
      <c r="B27" s="23" t="s">
        <v>31</v>
      </c>
      <c r="C27" s="24"/>
      <c r="D27" s="24"/>
      <c r="E27" s="25"/>
      <c r="F27" s="26" t="s">
        <v>66</v>
      </c>
    </row>
    <row r="28" spans="1:6" ht="12.75">
      <c r="A28" s="24">
        <v>2230</v>
      </c>
      <c r="B28" s="23" t="s">
        <v>33</v>
      </c>
      <c r="C28" s="24"/>
      <c r="D28" s="24"/>
      <c r="E28" s="25"/>
      <c r="F28" s="23" t="s">
        <v>38</v>
      </c>
    </row>
    <row r="29" spans="1:6" ht="12.75">
      <c r="A29" s="24">
        <v>2230</v>
      </c>
      <c r="B29" s="23" t="s">
        <v>34</v>
      </c>
      <c r="C29" s="24"/>
      <c r="D29" s="24"/>
      <c r="E29" s="25"/>
      <c r="F29" s="23" t="s">
        <v>39</v>
      </c>
    </row>
    <row r="30" spans="1:6" ht="12.75">
      <c r="A30" s="24">
        <v>2230</v>
      </c>
      <c r="B30" s="23" t="s">
        <v>35</v>
      </c>
      <c r="C30" s="24"/>
      <c r="D30" s="24"/>
      <c r="E30" s="25"/>
      <c r="F30" s="23" t="s">
        <v>40</v>
      </c>
    </row>
    <row r="31" spans="1:6" ht="12.75">
      <c r="A31" s="24">
        <v>2230</v>
      </c>
      <c r="B31" s="23" t="s">
        <v>32</v>
      </c>
      <c r="C31" s="24"/>
      <c r="D31" s="24"/>
      <c r="E31" s="25"/>
      <c r="F31" s="23" t="s">
        <v>37</v>
      </c>
    </row>
    <row r="32" spans="1:6" ht="25.5">
      <c r="A32" s="24">
        <v>2230</v>
      </c>
      <c r="B32" s="23" t="s">
        <v>64</v>
      </c>
      <c r="C32" s="24"/>
      <c r="D32" s="24"/>
      <c r="E32" s="25"/>
      <c r="F32" s="23" t="s">
        <v>65</v>
      </c>
    </row>
    <row r="33" spans="1:6" ht="12.75">
      <c r="A33" s="22">
        <v>2230</v>
      </c>
      <c r="B33" s="23" t="s">
        <v>30</v>
      </c>
      <c r="C33" s="24"/>
      <c r="D33" s="24"/>
      <c r="E33" s="25"/>
      <c r="F33" s="23" t="s">
        <v>44</v>
      </c>
    </row>
    <row r="34" spans="1:6" ht="12.75">
      <c r="A34" s="24">
        <v>2230</v>
      </c>
      <c r="B34" s="23" t="s">
        <v>29</v>
      </c>
      <c r="C34" s="24"/>
      <c r="D34" s="24"/>
      <c r="E34" s="25"/>
      <c r="F34" s="23" t="s">
        <v>41</v>
      </c>
    </row>
    <row r="35" spans="1:6" ht="12.75">
      <c r="A35" s="13"/>
      <c r="B35" s="59"/>
      <c r="C35" s="13"/>
      <c r="D35" s="21"/>
      <c r="E35" s="15">
        <f>SUM(E24:E34)</f>
        <v>2051.16</v>
      </c>
      <c r="F35" s="14"/>
    </row>
    <row r="36" spans="1:6" ht="12.75">
      <c r="A36" s="13" t="s">
        <v>21</v>
      </c>
      <c r="B36" s="20"/>
      <c r="C36" s="1"/>
      <c r="D36" s="4"/>
      <c r="E36" s="6"/>
      <c r="F36" s="10"/>
    </row>
    <row r="37" spans="1:6" ht="25.5">
      <c r="A37" s="61">
        <v>3122</v>
      </c>
      <c r="B37" s="62" t="s">
        <v>136</v>
      </c>
      <c r="C37" s="61"/>
      <c r="D37" s="61" t="s">
        <v>75</v>
      </c>
      <c r="E37" s="63">
        <v>90600</v>
      </c>
      <c r="F37" s="62" t="s">
        <v>137</v>
      </c>
    </row>
    <row r="38" spans="1:6" ht="12.75">
      <c r="A38" s="1"/>
      <c r="B38" s="14" t="s">
        <v>48</v>
      </c>
      <c r="C38" s="13"/>
      <c r="D38" s="13"/>
      <c r="E38" s="15">
        <f>E37+E35+E21</f>
        <v>480802.01</v>
      </c>
      <c r="F38" s="10"/>
    </row>
    <row r="39" spans="1:6" ht="12.75">
      <c r="A39" s="1"/>
      <c r="B39" s="14"/>
      <c r="C39" s="13"/>
      <c r="D39" s="13"/>
      <c r="E39" s="15"/>
      <c r="F39" s="10"/>
    </row>
    <row r="40" spans="1:6" ht="12.75">
      <c r="A40" s="1">
        <v>2230</v>
      </c>
      <c r="B40" s="10" t="s">
        <v>43</v>
      </c>
      <c r="C40" s="1"/>
      <c r="D40" s="1"/>
      <c r="E40" s="6"/>
      <c r="F4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/>
      <c r="E3" s="31"/>
      <c r="F3" s="32" t="s">
        <v>24</v>
      </c>
    </row>
    <row r="4" spans="1:6" ht="31.5">
      <c r="A4" s="33">
        <v>2120</v>
      </c>
      <c r="B4" s="28" t="s">
        <v>23</v>
      </c>
      <c r="C4" s="29"/>
      <c r="D4" s="30"/>
      <c r="E4" s="31"/>
      <c r="F4" s="32" t="s">
        <v>24</v>
      </c>
    </row>
    <row r="5" spans="1:6" ht="15.75">
      <c r="A5" s="27">
        <v>2111</v>
      </c>
      <c r="B5" s="28" t="s">
        <v>22</v>
      </c>
      <c r="C5" s="29"/>
      <c r="D5" s="30"/>
      <c r="E5" s="31"/>
      <c r="F5" s="32" t="s">
        <v>25</v>
      </c>
    </row>
    <row r="6" spans="1:6" ht="15.75">
      <c r="A6" s="27">
        <v>2120</v>
      </c>
      <c r="B6" s="28" t="s">
        <v>22</v>
      </c>
      <c r="C6" s="29"/>
      <c r="D6" s="30"/>
      <c r="E6" s="31"/>
      <c r="F6" s="32" t="s">
        <v>25</v>
      </c>
    </row>
    <row r="7" spans="1:6" ht="31.5">
      <c r="A7" s="27">
        <v>0</v>
      </c>
      <c r="B7" s="28" t="s">
        <v>51</v>
      </c>
      <c r="C7" s="29"/>
      <c r="D7" s="30"/>
      <c r="E7" s="31"/>
      <c r="F7" s="32"/>
    </row>
    <row r="8" spans="1:6" ht="12.75">
      <c r="A8" s="42">
        <v>2273</v>
      </c>
      <c r="B8" s="43" t="s">
        <v>16</v>
      </c>
      <c r="C8" s="42"/>
      <c r="D8" s="44" t="s">
        <v>75</v>
      </c>
      <c r="E8" s="45">
        <v>161.75</v>
      </c>
      <c r="F8" s="43" t="s">
        <v>17</v>
      </c>
    </row>
    <row r="9" spans="1:6" ht="12.75">
      <c r="A9" s="42">
        <v>2275</v>
      </c>
      <c r="B9" s="43" t="s">
        <v>124</v>
      </c>
      <c r="C9" s="42"/>
      <c r="D9" s="44" t="s">
        <v>75</v>
      </c>
      <c r="E9" s="45">
        <v>5342.44</v>
      </c>
      <c r="F9" s="43" t="s">
        <v>125</v>
      </c>
    </row>
    <row r="10" spans="1:6" ht="12.75">
      <c r="A10" s="50">
        <v>2250</v>
      </c>
      <c r="B10" s="51" t="s">
        <v>14</v>
      </c>
      <c r="C10" s="50"/>
      <c r="D10" s="50" t="s">
        <v>75</v>
      </c>
      <c r="E10" s="60" t="s">
        <v>111</v>
      </c>
      <c r="F10" s="53" t="s">
        <v>15</v>
      </c>
    </row>
    <row r="11" spans="1:6" ht="12.75">
      <c r="A11" s="78">
        <v>2210</v>
      </c>
      <c r="B11" s="43" t="s">
        <v>117</v>
      </c>
      <c r="C11" s="42"/>
      <c r="D11" s="50" t="s">
        <v>75</v>
      </c>
      <c r="E11" s="45">
        <v>265</v>
      </c>
      <c r="F11" s="43" t="s">
        <v>86</v>
      </c>
    </row>
    <row r="12" spans="1:6" ht="12.75">
      <c r="A12" s="34">
        <v>2210</v>
      </c>
      <c r="B12" s="35" t="s">
        <v>12</v>
      </c>
      <c r="C12" s="34"/>
      <c r="D12" s="36" t="s">
        <v>75</v>
      </c>
      <c r="E12" s="37">
        <v>250</v>
      </c>
      <c r="F12" s="35" t="s">
        <v>13</v>
      </c>
    </row>
    <row r="13" spans="1:6" ht="12.75">
      <c r="A13" s="17"/>
      <c r="B13" s="14"/>
      <c r="C13" s="13"/>
      <c r="D13" s="13"/>
      <c r="E13" s="15">
        <f>SUM(E3:E12)</f>
        <v>6019.19</v>
      </c>
      <c r="F13" s="14"/>
    </row>
    <row r="14" spans="1:6" ht="12.75">
      <c r="A14" s="17" t="s">
        <v>20</v>
      </c>
      <c r="B14" s="18"/>
      <c r="C14" s="13"/>
      <c r="D14" s="13"/>
      <c r="E14" s="15"/>
      <c r="F14" s="14"/>
    </row>
    <row r="15" spans="1:6" ht="12.75">
      <c r="A15" s="1"/>
      <c r="B15" s="19"/>
      <c r="C15" s="1"/>
      <c r="D15" s="4"/>
      <c r="E15" s="6"/>
      <c r="F15" s="10"/>
    </row>
    <row r="16" spans="1:6" ht="12.75">
      <c r="A16" s="13"/>
      <c r="B16" s="59"/>
      <c r="C16" s="13"/>
      <c r="D16" s="21"/>
      <c r="E16" s="15"/>
      <c r="F16" s="14"/>
    </row>
    <row r="17" spans="1:6" ht="12.75">
      <c r="A17" s="13" t="s">
        <v>21</v>
      </c>
      <c r="B17" s="20"/>
      <c r="C17" s="1"/>
      <c r="D17" s="4"/>
      <c r="E17" s="6"/>
      <c r="F17" s="10"/>
    </row>
    <row r="18" spans="1:6" ht="12.75">
      <c r="A18" s="1"/>
      <c r="B18" s="10"/>
      <c r="C18" s="1"/>
      <c r="D18" s="1"/>
      <c r="E18" s="6"/>
      <c r="F18" s="10"/>
    </row>
    <row r="19" spans="1:6" ht="12.75">
      <c r="A19" s="1"/>
      <c r="B19" s="14" t="s">
        <v>48</v>
      </c>
      <c r="C19" s="13"/>
      <c r="D19" s="13"/>
      <c r="E19" s="15">
        <f>E16+E13</f>
        <v>6019.19</v>
      </c>
      <c r="F19" s="10"/>
    </row>
    <row r="20" spans="1:6" ht="12.75">
      <c r="A20" s="13"/>
      <c r="B20" s="14"/>
      <c r="C20" s="13"/>
      <c r="D20" s="13"/>
      <c r="E20" s="15"/>
      <c r="F20" s="14"/>
    </row>
    <row r="21" spans="1:6" ht="12.75">
      <c r="A21" s="1"/>
      <c r="B21" s="10"/>
      <c r="C21" s="1"/>
      <c r="D21" s="1"/>
      <c r="E21" s="6"/>
      <c r="F21" s="10"/>
    </row>
    <row r="22" spans="1:6" ht="12.75">
      <c r="A22" s="1"/>
      <c r="B22" s="10"/>
      <c r="C22" s="1"/>
      <c r="D22" s="1"/>
      <c r="E22" s="6"/>
      <c r="F22" s="10"/>
    </row>
    <row r="23" spans="1:6" ht="12.75">
      <c r="A23" s="1"/>
      <c r="B23" s="10"/>
      <c r="C23" s="1"/>
      <c r="D23" s="1"/>
      <c r="E23" s="6"/>
      <c r="F2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130057.68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28744.7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v>32991.78</v>
      </c>
      <c r="F5" s="32" t="s">
        <v>25</v>
      </c>
    </row>
    <row r="6" spans="1:6" ht="31.5">
      <c r="A6" s="27">
        <v>2120</v>
      </c>
      <c r="B6" s="28" t="s">
        <v>23</v>
      </c>
      <c r="C6" s="29"/>
      <c r="D6" s="30" t="s">
        <v>75</v>
      </c>
      <c r="E6" s="31">
        <v>7593.71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/>
      <c r="F7" s="32"/>
    </row>
    <row r="8" spans="1:6" ht="12.75">
      <c r="A8" s="34">
        <v>2210</v>
      </c>
      <c r="B8" s="35" t="s">
        <v>12</v>
      </c>
      <c r="C8" s="34"/>
      <c r="D8" s="36" t="s">
        <v>75</v>
      </c>
      <c r="E8" s="37">
        <v>250</v>
      </c>
      <c r="F8" s="35" t="s">
        <v>13</v>
      </c>
    </row>
    <row r="9" spans="1:6" ht="12.75">
      <c r="A9" s="46">
        <v>2240</v>
      </c>
      <c r="B9" s="47" t="s">
        <v>18</v>
      </c>
      <c r="C9" s="46"/>
      <c r="D9" s="48"/>
      <c r="E9" s="49">
        <v>53.64</v>
      </c>
      <c r="F9" s="47" t="s">
        <v>50</v>
      </c>
    </row>
    <row r="10" spans="1:6" ht="12.75">
      <c r="A10" s="46"/>
      <c r="B10" s="47"/>
      <c r="C10" s="46"/>
      <c r="D10" s="48"/>
      <c r="E10" s="49"/>
      <c r="F10" s="47"/>
    </row>
    <row r="11" spans="1:6" ht="12.75">
      <c r="A11" s="42">
        <v>2273</v>
      </c>
      <c r="B11" s="43" t="s">
        <v>16</v>
      </c>
      <c r="C11" s="42"/>
      <c r="D11" s="50" t="s">
        <v>75</v>
      </c>
      <c r="E11" s="45">
        <v>1009.74</v>
      </c>
      <c r="F11" s="43" t="s">
        <v>17</v>
      </c>
    </row>
    <row r="12" spans="1:6" ht="12.75">
      <c r="A12" s="50">
        <v>2250</v>
      </c>
      <c r="B12" s="51" t="s">
        <v>14</v>
      </c>
      <c r="C12" s="50"/>
      <c r="D12" s="50" t="s">
        <v>75</v>
      </c>
      <c r="E12" s="60" t="s">
        <v>107</v>
      </c>
      <c r="F12" s="53" t="s">
        <v>15</v>
      </c>
    </row>
    <row r="13" spans="1:6" ht="12.75">
      <c r="A13" s="22">
        <v>2230</v>
      </c>
      <c r="B13" s="23" t="s">
        <v>32</v>
      </c>
      <c r="C13" s="24"/>
      <c r="D13" s="24"/>
      <c r="E13" s="25"/>
      <c r="F13" s="23" t="s">
        <v>37</v>
      </c>
    </row>
    <row r="14" spans="1:6" ht="12.75">
      <c r="A14" s="22">
        <v>2230</v>
      </c>
      <c r="B14" s="23" t="s">
        <v>34</v>
      </c>
      <c r="C14" s="24"/>
      <c r="D14" s="24"/>
      <c r="E14" s="25"/>
      <c r="F14" s="23" t="s">
        <v>39</v>
      </c>
    </row>
    <row r="15" spans="1:6" ht="12.75">
      <c r="A15" s="22">
        <v>2230</v>
      </c>
      <c r="B15" s="23" t="s">
        <v>35</v>
      </c>
      <c r="C15" s="24"/>
      <c r="D15" s="24"/>
      <c r="E15" s="25"/>
      <c r="F15" s="23" t="s">
        <v>40</v>
      </c>
    </row>
    <row r="16" spans="1:6" ht="12.75">
      <c r="A16" s="17"/>
      <c r="B16" s="14"/>
      <c r="C16" s="13"/>
      <c r="D16" s="24"/>
      <c r="E16" s="15">
        <f>SUM(E3:E15)</f>
        <v>200701.25</v>
      </c>
      <c r="F16" s="14"/>
    </row>
    <row r="17" spans="1:6" ht="12.75">
      <c r="A17" s="17" t="s">
        <v>20</v>
      </c>
      <c r="B17" s="18"/>
      <c r="C17" s="13"/>
      <c r="D17" s="24"/>
      <c r="E17" s="15"/>
      <c r="F17" s="14"/>
    </row>
    <row r="18" spans="1:6" ht="12.75">
      <c r="A18" s="1"/>
      <c r="B18" s="19"/>
      <c r="C18" s="1"/>
      <c r="D18" s="4"/>
      <c r="E18" s="6"/>
      <c r="F18" s="10"/>
    </row>
    <row r="19" spans="1:6" ht="15.75">
      <c r="A19" s="27">
        <v>2111</v>
      </c>
      <c r="B19" s="28" t="s">
        <v>22</v>
      </c>
      <c r="C19" s="29"/>
      <c r="D19" s="30"/>
      <c r="E19" s="31"/>
      <c r="F19" s="32" t="s">
        <v>25</v>
      </c>
    </row>
    <row r="20" spans="1:6" ht="31.5">
      <c r="A20" s="27">
        <v>2120</v>
      </c>
      <c r="B20" s="28" t="s">
        <v>23</v>
      </c>
      <c r="C20" s="29"/>
      <c r="D20" s="30"/>
      <c r="E20" s="31"/>
      <c r="F20" s="32" t="s">
        <v>25</v>
      </c>
    </row>
    <row r="21" spans="1:6" ht="12.75">
      <c r="A21" s="24">
        <v>2230</v>
      </c>
      <c r="B21" s="23" t="s">
        <v>34</v>
      </c>
      <c r="C21" s="24"/>
      <c r="D21" s="24"/>
      <c r="E21" s="25"/>
      <c r="F21" s="23" t="s">
        <v>39</v>
      </c>
    </row>
    <row r="22" spans="1:6" ht="12.75">
      <c r="A22" s="24">
        <v>2230</v>
      </c>
      <c r="B22" s="23" t="s">
        <v>35</v>
      </c>
      <c r="C22" s="24"/>
      <c r="D22" s="24"/>
      <c r="E22" s="25"/>
      <c r="F22" s="23" t="s">
        <v>40</v>
      </c>
    </row>
    <row r="23" spans="1:6" ht="12.75">
      <c r="A23" s="24">
        <v>2230</v>
      </c>
      <c r="B23" s="23" t="s">
        <v>32</v>
      </c>
      <c r="C23" s="24"/>
      <c r="D23" s="24"/>
      <c r="E23" s="25"/>
      <c r="F23" s="23" t="s">
        <v>37</v>
      </c>
    </row>
    <row r="24" spans="1:6" ht="25.5">
      <c r="A24" s="22">
        <v>2230</v>
      </c>
      <c r="B24" s="23" t="s">
        <v>64</v>
      </c>
      <c r="C24" s="24"/>
      <c r="D24" s="24"/>
      <c r="E24" s="25"/>
      <c r="F24" s="23" t="s">
        <v>65</v>
      </c>
    </row>
    <row r="25" spans="1:6" ht="12.75">
      <c r="A25" s="24">
        <v>2230</v>
      </c>
      <c r="B25" s="23" t="s">
        <v>29</v>
      </c>
      <c r="C25" s="24"/>
      <c r="D25" s="24"/>
      <c r="E25" s="25"/>
      <c r="F25" s="23" t="s">
        <v>41</v>
      </c>
    </row>
    <row r="26" spans="1:6" ht="12.75">
      <c r="A26" s="13"/>
      <c r="B26" s="59"/>
      <c r="C26" s="13"/>
      <c r="D26" s="21"/>
      <c r="E26" s="15">
        <f>SUM(E19:E25)</f>
        <v>0</v>
      </c>
      <c r="F26" s="14"/>
    </row>
    <row r="27" spans="1:6" ht="12.75">
      <c r="A27" s="13" t="s">
        <v>21</v>
      </c>
      <c r="B27" s="20"/>
      <c r="C27" s="1"/>
      <c r="D27" s="4"/>
      <c r="E27" s="6"/>
      <c r="F27" s="10"/>
    </row>
    <row r="28" spans="1:6" ht="12.75">
      <c r="A28" s="1">
        <v>3110</v>
      </c>
      <c r="B28" s="10" t="s">
        <v>5</v>
      </c>
      <c r="C28" s="1"/>
      <c r="D28" s="1" t="s">
        <v>75</v>
      </c>
      <c r="E28" s="6">
        <v>9980</v>
      </c>
      <c r="F28" s="10" t="s">
        <v>143</v>
      </c>
    </row>
    <row r="29" spans="1:6" ht="12.75">
      <c r="A29" s="1"/>
      <c r="B29" s="14" t="s">
        <v>48</v>
      </c>
      <c r="C29" s="13"/>
      <c r="D29" s="13"/>
      <c r="E29" s="15">
        <f>E26+E16</f>
        <v>200701.25</v>
      </c>
      <c r="F29" s="10"/>
    </row>
    <row r="30" spans="1:6" ht="12.75">
      <c r="A30" s="13"/>
      <c r="B30" s="14"/>
      <c r="C30" s="13"/>
      <c r="D30" s="13"/>
      <c r="E30" s="15"/>
      <c r="F30" s="14"/>
    </row>
    <row r="31" spans="1:6" ht="12.75">
      <c r="A31" s="1"/>
      <c r="B31" s="10"/>
      <c r="C31" s="1"/>
      <c r="D31" s="1"/>
      <c r="E31" s="6"/>
      <c r="F31" s="10"/>
    </row>
    <row r="32" spans="1:6" ht="12.75">
      <c r="A32" s="1">
        <v>2230</v>
      </c>
      <c r="B32" s="10" t="s">
        <v>43</v>
      </c>
      <c r="C32" s="1"/>
      <c r="D32" s="1"/>
      <c r="E32" s="6"/>
      <c r="F32" s="10"/>
    </row>
    <row r="33" spans="1:6" ht="12.75">
      <c r="A33" s="1"/>
      <c r="B33" s="10"/>
      <c r="C33" s="1"/>
      <c r="D33" s="1"/>
      <c r="E33" s="6"/>
      <c r="F3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206343.28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45635.53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v>45673.97</v>
      </c>
      <c r="F5" s="32" t="s">
        <v>25</v>
      </c>
    </row>
    <row r="6" spans="1:6" ht="31.5">
      <c r="A6" s="27">
        <v>2120</v>
      </c>
      <c r="B6" s="28" t="s">
        <v>23</v>
      </c>
      <c r="C6" s="29"/>
      <c r="D6" s="30" t="s">
        <v>75</v>
      </c>
      <c r="E6" s="31">
        <v>12272.42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/>
      <c r="F7" s="32"/>
    </row>
    <row r="8" spans="1:6" ht="12.75">
      <c r="A8" s="34"/>
      <c r="B8" s="35"/>
      <c r="C8" s="34"/>
      <c r="D8" s="36"/>
      <c r="E8" s="37"/>
      <c r="F8" s="35"/>
    </row>
    <row r="9" spans="1:6" ht="12.75">
      <c r="A9" s="34"/>
      <c r="B9" s="35"/>
      <c r="C9" s="34"/>
      <c r="D9" s="36"/>
      <c r="E9" s="37"/>
      <c r="F9" s="35"/>
    </row>
    <row r="10" spans="1:6" ht="12.75">
      <c r="A10" s="34">
        <v>2210</v>
      </c>
      <c r="B10" s="35" t="s">
        <v>54</v>
      </c>
      <c r="C10" s="34"/>
      <c r="D10" s="36" t="s">
        <v>75</v>
      </c>
      <c r="E10" s="37">
        <v>6533</v>
      </c>
      <c r="F10" s="35" t="s">
        <v>55</v>
      </c>
    </row>
    <row r="11" spans="1:6" ht="12.75">
      <c r="A11" s="34">
        <v>2210</v>
      </c>
      <c r="B11" s="35" t="s">
        <v>54</v>
      </c>
      <c r="C11" s="34"/>
      <c r="D11" s="36" t="s">
        <v>75</v>
      </c>
      <c r="E11" s="37">
        <v>5630</v>
      </c>
      <c r="F11" s="35" t="s">
        <v>55</v>
      </c>
    </row>
    <row r="12" spans="1:6" ht="12.75">
      <c r="A12" s="34">
        <v>2210</v>
      </c>
      <c r="B12" s="35" t="s">
        <v>54</v>
      </c>
      <c r="C12" s="34"/>
      <c r="D12" s="36" t="s">
        <v>75</v>
      </c>
      <c r="E12" s="37">
        <v>4996</v>
      </c>
      <c r="F12" s="35" t="s">
        <v>55</v>
      </c>
    </row>
    <row r="13" spans="1:6" ht="12.75">
      <c r="A13" s="34">
        <v>2210</v>
      </c>
      <c r="B13" s="35" t="s">
        <v>54</v>
      </c>
      <c r="C13" s="34"/>
      <c r="D13" s="36" t="s">
        <v>75</v>
      </c>
      <c r="E13" s="37">
        <v>355</v>
      </c>
      <c r="F13" s="35" t="s">
        <v>55</v>
      </c>
    </row>
    <row r="14" spans="1:6" ht="12.75">
      <c r="A14" s="34"/>
      <c r="B14" s="35"/>
      <c r="C14" s="34"/>
      <c r="D14" s="36"/>
      <c r="E14" s="37"/>
      <c r="F14" s="35"/>
    </row>
    <row r="15" spans="1:6" ht="12.75">
      <c r="A15" s="34"/>
      <c r="B15" s="75"/>
      <c r="C15" s="34"/>
      <c r="D15" s="36"/>
      <c r="E15" s="37"/>
      <c r="F15" s="35"/>
    </row>
    <row r="16" spans="1:6" ht="12.75">
      <c r="A16" s="42">
        <v>2273</v>
      </c>
      <c r="B16" s="43" t="s">
        <v>16</v>
      </c>
      <c r="C16" s="42"/>
      <c r="D16" s="44" t="s">
        <v>75</v>
      </c>
      <c r="E16" s="45">
        <f>637.73+1938.61+2527.85</f>
        <v>5104.1900000000005</v>
      </c>
      <c r="F16" s="43" t="s">
        <v>17</v>
      </c>
    </row>
    <row r="17" spans="1:6" ht="12.75">
      <c r="A17" s="42">
        <v>2275</v>
      </c>
      <c r="B17" s="43" t="s">
        <v>126</v>
      </c>
      <c r="C17" s="42"/>
      <c r="D17" s="44" t="s">
        <v>75</v>
      </c>
      <c r="E17" s="45">
        <v>19096.04</v>
      </c>
      <c r="F17" s="43" t="s">
        <v>47</v>
      </c>
    </row>
    <row r="18" spans="1:6" ht="12.75">
      <c r="A18" s="46">
        <v>2240</v>
      </c>
      <c r="B18" s="47" t="s">
        <v>18</v>
      </c>
      <c r="C18" s="46"/>
      <c r="D18" s="48" t="s">
        <v>75</v>
      </c>
      <c r="E18" s="49">
        <v>53.64</v>
      </c>
      <c r="F18" s="47" t="s">
        <v>50</v>
      </c>
    </row>
    <row r="19" spans="1:6" ht="12.75">
      <c r="A19" s="46"/>
      <c r="B19" s="47"/>
      <c r="C19" s="46"/>
      <c r="D19" s="48"/>
      <c r="E19" s="49"/>
      <c r="F19" s="47"/>
    </row>
    <row r="20" spans="1:6" ht="12.75">
      <c r="A20" s="46"/>
      <c r="B20" s="47"/>
      <c r="C20" s="46"/>
      <c r="D20" s="48"/>
      <c r="E20" s="49"/>
      <c r="F20" s="47"/>
    </row>
    <row r="21" spans="1:6" ht="12.75">
      <c r="A21" s="46"/>
      <c r="B21" s="47"/>
      <c r="C21" s="46"/>
      <c r="D21" s="48"/>
      <c r="E21" s="49"/>
      <c r="F21" s="47"/>
    </row>
    <row r="22" spans="1:6" ht="12.75">
      <c r="A22" s="46"/>
      <c r="B22" s="47"/>
      <c r="C22" s="46"/>
      <c r="D22" s="48"/>
      <c r="E22" s="49"/>
      <c r="F22" s="47"/>
    </row>
    <row r="23" spans="1:6" ht="12.75">
      <c r="A23" s="50">
        <v>2250</v>
      </c>
      <c r="B23" s="51" t="s">
        <v>14</v>
      </c>
      <c r="C23" s="50"/>
      <c r="D23" s="50" t="s">
        <v>75</v>
      </c>
      <c r="E23" s="60" t="s">
        <v>102</v>
      </c>
      <c r="F23" s="53" t="s">
        <v>15</v>
      </c>
    </row>
    <row r="24" spans="1:6" ht="12.75">
      <c r="A24" s="22">
        <v>2230</v>
      </c>
      <c r="B24" s="23" t="s">
        <v>29</v>
      </c>
      <c r="C24" s="24"/>
      <c r="D24" s="24"/>
      <c r="E24" s="25"/>
      <c r="F24" s="23" t="s">
        <v>41</v>
      </c>
    </row>
    <row r="25" spans="1:6" ht="12.75">
      <c r="A25" s="22">
        <v>2230</v>
      </c>
      <c r="B25" s="23" t="s">
        <v>30</v>
      </c>
      <c r="C25" s="24"/>
      <c r="D25" s="24"/>
      <c r="E25" s="25"/>
      <c r="F25" s="23" t="s">
        <v>44</v>
      </c>
    </row>
    <row r="26" spans="1:6" ht="12.75">
      <c r="A26" s="22">
        <v>2230</v>
      </c>
      <c r="B26" s="23" t="s">
        <v>31</v>
      </c>
      <c r="C26" s="24"/>
      <c r="D26" s="24"/>
      <c r="E26" s="25"/>
      <c r="F26" s="26" t="s">
        <v>66</v>
      </c>
    </row>
    <row r="27" spans="1:6" ht="12.75">
      <c r="A27" s="22">
        <v>2230</v>
      </c>
      <c r="B27" s="23" t="s">
        <v>32</v>
      </c>
      <c r="C27" s="24"/>
      <c r="D27" s="24"/>
      <c r="E27" s="25"/>
      <c r="F27" s="23" t="s">
        <v>37</v>
      </c>
    </row>
    <row r="28" spans="1:6" ht="12.75">
      <c r="A28" s="22">
        <v>2230</v>
      </c>
      <c r="B28" s="23" t="s">
        <v>33</v>
      </c>
      <c r="C28" s="24"/>
      <c r="D28" s="24"/>
      <c r="E28" s="25"/>
      <c r="F28" s="23" t="s">
        <v>38</v>
      </c>
    </row>
    <row r="29" spans="1:6" ht="12.75">
      <c r="A29" s="22">
        <v>2230</v>
      </c>
      <c r="B29" s="23" t="s">
        <v>34</v>
      </c>
      <c r="C29" s="24"/>
      <c r="D29" s="24"/>
      <c r="E29" s="25"/>
      <c r="F29" s="23" t="s">
        <v>39</v>
      </c>
    </row>
    <row r="30" spans="1:6" ht="12.75">
      <c r="A30" s="22">
        <v>2230</v>
      </c>
      <c r="B30" s="23" t="s">
        <v>35</v>
      </c>
      <c r="C30" s="24"/>
      <c r="D30" s="24"/>
      <c r="E30" s="25"/>
      <c r="F30" s="23" t="s">
        <v>40</v>
      </c>
    </row>
    <row r="31" spans="1:6" ht="12.75">
      <c r="A31" s="17"/>
      <c r="B31" s="14"/>
      <c r="C31" s="13"/>
      <c r="D31" s="13"/>
      <c r="E31" s="15">
        <f>SUM(E3:E30)</f>
        <v>351693.07</v>
      </c>
      <c r="F31" s="14"/>
    </row>
    <row r="32" spans="1:6" ht="12.75">
      <c r="A32" s="17" t="s">
        <v>20</v>
      </c>
      <c r="B32" s="18"/>
      <c r="C32" s="13"/>
      <c r="D32" s="13"/>
      <c r="E32" s="15"/>
      <c r="F32" s="14"/>
    </row>
    <row r="33" spans="1:6" ht="12.75">
      <c r="A33" s="1"/>
      <c r="B33" s="19"/>
      <c r="C33" s="1"/>
      <c r="D33" s="4"/>
      <c r="E33" s="6"/>
      <c r="F33" s="10"/>
    </row>
    <row r="34" spans="1:6" ht="15.75">
      <c r="A34" s="27">
        <v>2111</v>
      </c>
      <c r="B34" s="28" t="s">
        <v>22</v>
      </c>
      <c r="C34" s="29"/>
      <c r="D34" s="30"/>
      <c r="E34" s="31"/>
      <c r="F34" s="32" t="s">
        <v>25</v>
      </c>
    </row>
    <row r="35" spans="1:6" ht="31.5">
      <c r="A35" s="27">
        <v>2120</v>
      </c>
      <c r="B35" s="28" t="s">
        <v>23</v>
      </c>
      <c r="C35" s="29"/>
      <c r="D35" s="30"/>
      <c r="E35" s="31"/>
      <c r="F35" s="32" t="s">
        <v>25</v>
      </c>
    </row>
    <row r="36" spans="1:6" ht="12.75">
      <c r="A36" s="24">
        <v>2230</v>
      </c>
      <c r="B36" s="23" t="s">
        <v>34</v>
      </c>
      <c r="C36" s="24"/>
      <c r="D36" s="24"/>
      <c r="E36" s="25"/>
      <c r="F36" s="23" t="s">
        <v>39</v>
      </c>
    </row>
    <row r="37" spans="1:6" ht="12.75">
      <c r="A37" s="24">
        <v>2230</v>
      </c>
      <c r="B37" s="23" t="s">
        <v>35</v>
      </c>
      <c r="C37" s="24"/>
      <c r="D37" s="24"/>
      <c r="E37" s="25"/>
      <c r="F37" s="23" t="s">
        <v>40</v>
      </c>
    </row>
    <row r="38" spans="1:6" ht="12.75">
      <c r="A38" s="24">
        <v>2230</v>
      </c>
      <c r="B38" s="23" t="s">
        <v>32</v>
      </c>
      <c r="C38" s="24"/>
      <c r="D38" s="24"/>
      <c r="E38" s="25"/>
      <c r="F38" s="23" t="s">
        <v>37</v>
      </c>
    </row>
    <row r="39" spans="1:6" ht="12.75">
      <c r="A39" s="22">
        <v>2230</v>
      </c>
      <c r="B39" s="23" t="s">
        <v>30</v>
      </c>
      <c r="C39" s="24"/>
      <c r="D39" s="24"/>
      <c r="E39" s="25"/>
      <c r="F39" s="23" t="s">
        <v>44</v>
      </c>
    </row>
    <row r="40" spans="1:6" ht="25.5">
      <c r="A40" s="22">
        <v>2230</v>
      </c>
      <c r="B40" s="23" t="s">
        <v>64</v>
      </c>
      <c r="C40" s="24"/>
      <c r="D40" s="24"/>
      <c r="E40" s="25"/>
      <c r="F40" s="23" t="s">
        <v>65</v>
      </c>
    </row>
    <row r="41" spans="1:6" ht="12.75">
      <c r="A41" s="24">
        <v>2230</v>
      </c>
      <c r="B41" s="23" t="s">
        <v>29</v>
      </c>
      <c r="C41" s="24"/>
      <c r="D41" s="24"/>
      <c r="E41" s="25"/>
      <c r="F41" s="23" t="s">
        <v>41</v>
      </c>
    </row>
    <row r="42" spans="1:6" ht="12.75">
      <c r="A42" s="34">
        <v>2210</v>
      </c>
      <c r="B42" s="35" t="s">
        <v>88</v>
      </c>
      <c r="C42" s="34"/>
      <c r="D42" s="36" t="s">
        <v>89</v>
      </c>
      <c r="E42" s="37">
        <v>340</v>
      </c>
      <c r="F42" s="35" t="s">
        <v>86</v>
      </c>
    </row>
    <row r="43" spans="1:6" ht="12.75">
      <c r="A43" s="13" t="s">
        <v>21</v>
      </c>
      <c r="B43" s="20"/>
      <c r="C43" s="1"/>
      <c r="D43" s="4"/>
      <c r="E43" s="6"/>
      <c r="F43" s="10"/>
    </row>
    <row r="44" spans="1:6" ht="12.75">
      <c r="A44" s="61"/>
      <c r="B44" s="62"/>
      <c r="C44" s="61"/>
      <c r="D44" s="61"/>
      <c r="E44" s="63">
        <v>0</v>
      </c>
      <c r="F44" s="62"/>
    </row>
    <row r="45" spans="1:6" ht="12.75">
      <c r="A45" s="1"/>
      <c r="B45" s="10"/>
      <c r="C45" s="1"/>
      <c r="D45" s="1"/>
      <c r="E45" s="6"/>
      <c r="F45" s="10"/>
    </row>
    <row r="46" spans="1:6" ht="12.75">
      <c r="A46" s="1"/>
      <c r="B46" s="14" t="s">
        <v>48</v>
      </c>
      <c r="C46" s="13"/>
      <c r="D46" s="1"/>
      <c r="E46" s="15"/>
      <c r="F46" s="10"/>
    </row>
    <row r="47" spans="1:6" ht="12.75">
      <c r="A47" s="1">
        <v>2230</v>
      </c>
      <c r="B47" s="10" t="s">
        <v>43</v>
      </c>
      <c r="C47" s="1"/>
      <c r="D47" s="1"/>
      <c r="E47" s="6"/>
      <c r="F47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3" sqref="D3:D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11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26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22</v>
      </c>
      <c r="C3" s="29"/>
      <c r="D3" s="30" t="s">
        <v>75</v>
      </c>
      <c r="E3" s="31">
        <v>188347.64</v>
      </c>
      <c r="F3" s="32" t="s">
        <v>24</v>
      </c>
    </row>
    <row r="4" spans="1:6" ht="31.5">
      <c r="A4" s="33">
        <v>2120</v>
      </c>
      <c r="B4" s="28" t="s">
        <v>23</v>
      </c>
      <c r="C4" s="29"/>
      <c r="D4" s="30" t="s">
        <v>75</v>
      </c>
      <c r="E4" s="31">
        <v>40155.46</v>
      </c>
      <c r="F4" s="32" t="s">
        <v>24</v>
      </c>
    </row>
    <row r="5" spans="1:6" ht="15.75">
      <c r="A5" s="27">
        <v>2111</v>
      </c>
      <c r="B5" s="28" t="s">
        <v>22</v>
      </c>
      <c r="C5" s="29"/>
      <c r="D5" s="30" t="s">
        <v>75</v>
      </c>
      <c r="E5" s="31">
        <f>43217.98+40786.79+1297.2</f>
        <v>85301.97</v>
      </c>
      <c r="F5" s="32" t="s">
        <v>25</v>
      </c>
    </row>
    <row r="6" spans="1:6" ht="31.5">
      <c r="A6" s="27">
        <v>2120</v>
      </c>
      <c r="B6" s="28" t="s">
        <v>23</v>
      </c>
      <c r="C6" s="29"/>
      <c r="D6" s="30" t="s">
        <v>75</v>
      </c>
      <c r="E6" s="31">
        <f>10159.16+285.38+9277.23</f>
        <v>19721.769999999997</v>
      </c>
      <c r="F6" s="32" t="s">
        <v>25</v>
      </c>
    </row>
    <row r="7" spans="1:6" ht="31.5">
      <c r="A7" s="27">
        <v>0</v>
      </c>
      <c r="B7" s="28" t="s">
        <v>51</v>
      </c>
      <c r="C7" s="29"/>
      <c r="D7" s="30" t="s">
        <v>75</v>
      </c>
      <c r="E7" s="31"/>
      <c r="F7" s="32"/>
    </row>
    <row r="8" spans="1:6" ht="12.75">
      <c r="A8" s="34">
        <v>2210</v>
      </c>
      <c r="B8" s="35" t="s">
        <v>12</v>
      </c>
      <c r="C8" s="34"/>
      <c r="D8" s="36" t="s">
        <v>75</v>
      </c>
      <c r="E8" s="37">
        <v>250</v>
      </c>
      <c r="F8" s="35" t="s">
        <v>13</v>
      </c>
    </row>
    <row r="9" spans="1:6" ht="12.75">
      <c r="A9" s="34">
        <v>2210</v>
      </c>
      <c r="B9" s="35" t="s">
        <v>97</v>
      </c>
      <c r="C9" s="34"/>
      <c r="D9" s="36" t="s">
        <v>75</v>
      </c>
      <c r="E9" s="37">
        <v>2466</v>
      </c>
      <c r="F9" s="35" t="s">
        <v>6</v>
      </c>
    </row>
    <row r="10" spans="1:6" ht="12.75">
      <c r="A10" s="34">
        <v>2210</v>
      </c>
      <c r="B10" s="75" t="s">
        <v>93</v>
      </c>
      <c r="C10" s="34"/>
      <c r="D10" s="36" t="s">
        <v>75</v>
      </c>
      <c r="E10" s="37">
        <v>2601</v>
      </c>
      <c r="F10" s="35" t="s">
        <v>86</v>
      </c>
    </row>
    <row r="11" spans="1:6" ht="12.75">
      <c r="A11" s="42">
        <v>2273</v>
      </c>
      <c r="B11" s="43" t="s">
        <v>16</v>
      </c>
      <c r="C11" s="42"/>
      <c r="D11" s="50" t="s">
        <v>75</v>
      </c>
      <c r="E11" s="45">
        <v>8278.96</v>
      </c>
      <c r="F11" s="43" t="s">
        <v>17</v>
      </c>
    </row>
    <row r="12" spans="1:6" ht="12.75">
      <c r="A12" s="46">
        <v>2240</v>
      </c>
      <c r="B12" s="47" t="s">
        <v>18</v>
      </c>
      <c r="C12" s="46"/>
      <c r="D12" s="50" t="s">
        <v>75</v>
      </c>
      <c r="E12" s="49">
        <v>53.64</v>
      </c>
      <c r="F12" s="47" t="s">
        <v>50</v>
      </c>
    </row>
    <row r="13" spans="1:6" ht="25.5">
      <c r="A13" s="46">
        <v>2240</v>
      </c>
      <c r="B13" s="47" t="s">
        <v>129</v>
      </c>
      <c r="C13" s="46"/>
      <c r="D13" s="50" t="s">
        <v>75</v>
      </c>
      <c r="E13" s="49">
        <v>63216</v>
      </c>
      <c r="F13" s="47" t="s">
        <v>130</v>
      </c>
    </row>
    <row r="14" spans="1:6" ht="12.75">
      <c r="A14" s="50">
        <v>2250</v>
      </c>
      <c r="B14" s="51" t="s">
        <v>14</v>
      </c>
      <c r="C14" s="50"/>
      <c r="D14" s="50" t="s">
        <v>75</v>
      </c>
      <c r="E14" s="60" t="s">
        <v>103</v>
      </c>
      <c r="F14" s="53" t="s">
        <v>15</v>
      </c>
    </row>
    <row r="15" spans="1:6" ht="12.75">
      <c r="A15" s="22">
        <v>2230</v>
      </c>
      <c r="B15" s="23" t="s">
        <v>29</v>
      </c>
      <c r="C15" s="24"/>
      <c r="D15" s="24"/>
      <c r="E15" s="25"/>
      <c r="F15" s="23" t="s">
        <v>41</v>
      </c>
    </row>
    <row r="16" spans="1:6" ht="12.75">
      <c r="A16" s="22">
        <v>2230</v>
      </c>
      <c r="B16" s="23" t="s">
        <v>30</v>
      </c>
      <c r="C16" s="24"/>
      <c r="D16" s="24"/>
      <c r="E16" s="25"/>
      <c r="F16" s="23" t="s">
        <v>44</v>
      </c>
    </row>
    <row r="17" spans="1:6" ht="12.75">
      <c r="A17" s="22">
        <v>2230</v>
      </c>
      <c r="B17" s="23" t="s">
        <v>32</v>
      </c>
      <c r="C17" s="24"/>
      <c r="D17" s="24"/>
      <c r="E17" s="25"/>
      <c r="F17" s="23" t="s">
        <v>37</v>
      </c>
    </row>
    <row r="18" spans="1:6" ht="12.75">
      <c r="A18" s="22">
        <v>2230</v>
      </c>
      <c r="B18" s="23" t="s">
        <v>34</v>
      </c>
      <c r="C18" s="24"/>
      <c r="D18" s="24"/>
      <c r="E18" s="25"/>
      <c r="F18" s="23" t="s">
        <v>39</v>
      </c>
    </row>
    <row r="19" spans="1:6" ht="12.75">
      <c r="A19" s="22">
        <v>2230</v>
      </c>
      <c r="B19" s="23" t="s">
        <v>35</v>
      </c>
      <c r="C19" s="24"/>
      <c r="D19" s="24"/>
      <c r="E19" s="25"/>
      <c r="F19" s="23" t="s">
        <v>40</v>
      </c>
    </row>
    <row r="20" spans="1:6" ht="12.75">
      <c r="A20" s="17"/>
      <c r="B20" s="14"/>
      <c r="C20" s="13"/>
      <c r="D20" s="24"/>
      <c r="E20" s="15">
        <f>SUM(E3:E19)</f>
        <v>410392.44000000006</v>
      </c>
      <c r="F20" s="14"/>
    </row>
    <row r="21" spans="1:6" ht="12.75">
      <c r="A21" s="17" t="s">
        <v>20</v>
      </c>
      <c r="B21" s="18"/>
      <c r="C21" s="13"/>
      <c r="D21" s="13"/>
      <c r="E21" s="15"/>
      <c r="F21" s="14"/>
    </row>
    <row r="22" spans="1:6" ht="12.75">
      <c r="A22" s="1"/>
      <c r="B22" s="19"/>
      <c r="C22" s="1"/>
      <c r="D22" s="4"/>
      <c r="E22" s="6"/>
      <c r="F22" s="10"/>
    </row>
    <row r="23" spans="1:6" ht="15.75">
      <c r="A23" s="27">
        <v>2111</v>
      </c>
      <c r="B23" s="28" t="s">
        <v>22</v>
      </c>
      <c r="C23" s="29"/>
      <c r="D23" s="30"/>
      <c r="E23" s="31"/>
      <c r="F23" s="32" t="s">
        <v>25</v>
      </c>
    </row>
    <row r="24" spans="1:6" ht="31.5">
      <c r="A24" s="27">
        <v>2120</v>
      </c>
      <c r="B24" s="28" t="s">
        <v>23</v>
      </c>
      <c r="C24" s="29"/>
      <c r="D24" s="30"/>
      <c r="E24" s="31"/>
      <c r="F24" s="32" t="s">
        <v>25</v>
      </c>
    </row>
    <row r="25" spans="1:6" ht="12.75">
      <c r="A25" s="24">
        <v>2230</v>
      </c>
      <c r="B25" s="23" t="s">
        <v>31</v>
      </c>
      <c r="C25" s="24"/>
      <c r="D25" s="24"/>
      <c r="E25" s="25"/>
      <c r="F25" s="26" t="s">
        <v>66</v>
      </c>
    </row>
    <row r="26" spans="1:6" ht="12.75">
      <c r="A26" s="24">
        <v>2230</v>
      </c>
      <c r="B26" s="23" t="s">
        <v>33</v>
      </c>
      <c r="C26" s="24"/>
      <c r="D26" s="24"/>
      <c r="E26" s="25"/>
      <c r="F26" s="23" t="s">
        <v>38</v>
      </c>
    </row>
    <row r="27" spans="1:6" ht="12.75">
      <c r="A27" s="24">
        <v>2230</v>
      </c>
      <c r="B27" s="23" t="s">
        <v>34</v>
      </c>
      <c r="C27" s="24"/>
      <c r="D27" s="24"/>
      <c r="E27" s="25"/>
      <c r="F27" s="23" t="s">
        <v>39</v>
      </c>
    </row>
    <row r="28" spans="1:6" ht="12.75">
      <c r="A28" s="22">
        <v>2230</v>
      </c>
      <c r="B28" s="23" t="s">
        <v>30</v>
      </c>
      <c r="C28" s="24"/>
      <c r="D28" s="24"/>
      <c r="E28" s="25"/>
      <c r="F28" s="23" t="s">
        <v>44</v>
      </c>
    </row>
    <row r="29" spans="1:6" ht="25.5">
      <c r="A29" s="22">
        <v>2230</v>
      </c>
      <c r="B29" s="23" t="s">
        <v>64</v>
      </c>
      <c r="C29" s="24"/>
      <c r="D29" s="24"/>
      <c r="E29" s="25"/>
      <c r="F29" s="23" t="s">
        <v>65</v>
      </c>
    </row>
    <row r="30" spans="1:6" ht="12.75">
      <c r="A30" s="24">
        <v>2230</v>
      </c>
      <c r="B30" s="23" t="s">
        <v>29</v>
      </c>
      <c r="C30" s="24"/>
      <c r="D30" s="24"/>
      <c r="E30" s="25"/>
      <c r="F30" s="23" t="s">
        <v>41</v>
      </c>
    </row>
    <row r="31" spans="1:6" ht="12.75">
      <c r="A31" s="13"/>
      <c r="B31" s="59"/>
      <c r="C31" s="13"/>
      <c r="D31" s="21"/>
      <c r="E31" s="15">
        <f>SUM(E23:E30)</f>
        <v>0</v>
      </c>
      <c r="F31" s="14"/>
    </row>
    <row r="32" spans="1:6" ht="12.75">
      <c r="A32" s="13" t="s">
        <v>21</v>
      </c>
      <c r="B32" s="20"/>
      <c r="C32" s="1"/>
      <c r="D32" s="4"/>
      <c r="E32" s="6"/>
      <c r="F32" s="10"/>
    </row>
    <row r="33" spans="1:6" ht="12.75">
      <c r="A33" s="61"/>
      <c r="B33" s="62"/>
      <c r="C33" s="61"/>
      <c r="D33" s="61"/>
      <c r="E33" s="63">
        <v>0</v>
      </c>
      <c r="F33" s="62"/>
    </row>
    <row r="34" spans="1:6" ht="12.75">
      <c r="A34" s="1"/>
      <c r="B34" s="10"/>
      <c r="C34" s="1"/>
      <c r="D34" s="1"/>
      <c r="E34" s="6"/>
      <c r="F34" s="10"/>
    </row>
    <row r="35" spans="1:6" ht="12.75">
      <c r="A35" s="1"/>
      <c r="B35" s="14" t="s">
        <v>48</v>
      </c>
      <c r="C35" s="13"/>
      <c r="D35" s="13"/>
      <c r="E35" s="15">
        <f>E31+E20+E33</f>
        <v>410392.44000000006</v>
      </c>
      <c r="F35" s="10"/>
    </row>
    <row r="36" spans="1:6" ht="12.75">
      <c r="A36" s="13"/>
      <c r="B36" s="14"/>
      <c r="C36" s="13"/>
      <c r="D36" s="13"/>
      <c r="E36" s="15"/>
      <c r="F36" s="14"/>
    </row>
    <row r="37" spans="1:6" ht="12.75">
      <c r="A37" s="1"/>
      <c r="B37" s="10"/>
      <c r="C37" s="1"/>
      <c r="D37" s="1"/>
      <c r="E37" s="6"/>
      <c r="F37" s="10"/>
    </row>
    <row r="38" spans="1:6" ht="12.75">
      <c r="A38" s="1">
        <v>2230</v>
      </c>
      <c r="B38" s="10" t="s">
        <v>43</v>
      </c>
      <c r="C38" s="1"/>
      <c r="D38" s="1"/>
      <c r="E38" s="6"/>
      <c r="F3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School</cp:lastModifiedBy>
  <cp:lastPrinted>2018-01-11T07:57:06Z</cp:lastPrinted>
  <dcterms:created xsi:type="dcterms:W3CDTF">2017-11-15T06:48:06Z</dcterms:created>
  <dcterms:modified xsi:type="dcterms:W3CDTF">2018-01-11T09:14:16Z</dcterms:modified>
  <cp:category/>
  <cp:version/>
  <cp:contentType/>
  <cp:contentStatus/>
</cp:coreProperties>
</file>